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31湯河原町\"/>
    </mc:Choice>
  </mc:AlternateContent>
  <bookViews>
    <workbookView xWindow="240" yWindow="135" windowWidth="14940" windowHeight="7800" tabRatio="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alcMode="manual" concurrentManualCount="2"/>
</workbook>
</file>

<file path=xl/calcChain.xml><?xml version="1.0" encoding="utf-8"?>
<calcChain xmlns="http://schemas.openxmlformats.org/spreadsheetml/2006/main">
  <c r="CW102" i="11" l="1"/>
  <c r="DG102" i="11"/>
  <c r="DQ102" i="11"/>
  <c r="CR102" i="11"/>
  <c r="AU88" i="11"/>
  <c r="AP88" i="11"/>
  <c r="AF88" i="11"/>
  <c r="AP23" i="11" l="1"/>
  <c r="V23" i="11"/>
  <c r="AA23" i="11"/>
  <c r="Q23" i="11"/>
  <c r="AU63" i="11"/>
  <c r="AP63"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C37" i="9"/>
  <c r="BE36" i="9"/>
  <c r="AM36" i="9"/>
  <c r="C36" i="9"/>
  <c r="BE35" i="9"/>
  <c r="C35" i="9"/>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CO34" i="9" l="1"/>
  <c r="CO35" i="9" s="1"/>
  <c r="CO36" i="9" s="1"/>
  <c r="CO37" i="9" s="1"/>
</calcChain>
</file>

<file path=xl/sharedStrings.xml><?xml version="1.0" encoding="utf-8"?>
<sst xmlns="http://schemas.openxmlformats.org/spreadsheetml/2006/main" count="1054" uniqueCount="564">
  <si>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</si>
  <si>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</si>
  <si>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</si>
  <si>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</si>
  <si>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</si>
  <si>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</si>
  <si>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</si>
  <si>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</si>
  <si>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</si>
  <si>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</si>
  <si>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</si>
  <si>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</si>
  <si>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</si>
  <si>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</si>
  <si>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</si>
  <si>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</si>
  <si>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</si>
  <si>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</si>
  <si>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</si>
  <si>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</si>
  <si>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</si>
  <si>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</si>
  <si>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</si>
  <si>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</si>
  <si>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</si>
  <si>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</si>
  <si>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</si>
  <si>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</si>
  <si>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</si>
  <si>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</si>
  <si>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</si>
  <si>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</si>
  <si>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</si>
  <si>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</si>
  <si>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</si>
  <si>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</si>
  <si>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</si>
  <si>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</si>
  <si>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</si>
  <si>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</si>
  <si>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</si>
  <si>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</si>
  <si>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</si>
  <si>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</si>
  <si>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</si>
  <si>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</si>
  <si>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</si>
  <si>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</si>
  <si>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</si>
  <si>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</si>
  <si>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</si>
  <si>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</si>
  <si>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</si>
  <si>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</si>
  <si>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</si>
  <si>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</si>
  <si>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</si>
  <si>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</si>
  <si>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</si>
  <si>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</si>
  <si>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</si>
  <si>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</si>
  <si>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</si>
  <si>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</si>
  <si>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</si>
  <si>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</si>
  <si>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</si>
  <si>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</si>
  <si>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</si>
  <si>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</si>
  <si>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</si>
  <si>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</si>
  <si>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</si>
  <si>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</si>
  <si>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</si>
  <si>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</si>
  <si>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</si>
  <si>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</si>
  <si>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</si>
  <si>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</si>
  <si>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</si>
  <si>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</si>
  <si>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</si>
  <si>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</si>
  <si>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</si>
  <si>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</si>
  <si>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</si>
  <si>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</si>
  <si>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</si>
  <si>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</si>
  <si>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</si>
  <si>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</si>
  <si>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</si>
  <si>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</si>
  <si>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</si>
  <si>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</si>
  <si>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</si>
  <si>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</si>
  <si>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</si>
  <si>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</si>
  <si>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</si>
  <si>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</si>
  <si>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</si>
  <si>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</si>
  <si>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</si>
  <si>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</si>
  <si>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</si>
  <si>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</si>
  <si>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</si>
  <si>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</si>
  <si>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</si>
  <si>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</si>
  <si>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</si>
  <si>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</si>
  <si>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</si>
  <si>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</si>
  <si>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</si>
  <si>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</si>
  <si>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</si>
  <si>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</si>
  <si>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</si>
  <si>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</si>
  <si>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</si>
  <si>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</si>
  <si>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</si>
  <si>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</si>
  <si>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</si>
  <si>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</si>
  <si>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</si>
  <si>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</si>
  <si>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</si>
  <si>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</si>
  <si>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</si>
  <si>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</si>
  <si>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</si>
  <si>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</si>
  <si>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</si>
  <si>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</si>
  <si>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</si>
  <si>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</si>
  <si>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</si>
  <si>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</si>
  <si>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</si>
  <si>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</si>
  <si>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</si>
  <si>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</si>
  <si>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</si>
  <si>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</si>
  <si>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</si>
  <si>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</si>
  <si>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</si>
  <si>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</si>
  <si>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</si>
  <si>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</si>
  <si>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</si>
  <si>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</si>
  <si>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</si>
  <si>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</si>
  <si>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</si>
  <si>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</si>
  <si>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</si>
  <si>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</si>
  <si>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</si>
  <si>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</si>
  <si>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</si>
  <si>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</si>
  <si>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</si>
  <si>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</si>
  <si>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</si>
  <si>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</si>
  <si>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</si>
  <si>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</si>
  <si>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</si>
  <si>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</si>
  <si>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</si>
  <si>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</si>
  <si>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</si>
  <si>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</si>
  <si>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</si>
  <si>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</si>
  <si>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</si>
  <si>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</si>
  <si>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</si>
  <si>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</si>
  <si>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</si>
  <si>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</si>
  <si>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</si>
  <si>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</si>
  <si>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</si>
  <si>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</si>
  <si>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</si>
  <si>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</si>
  <si>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</si>
  <si>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</si>
  <si>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</si>
  <si>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神奈川県湯河原町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</si>
  <si>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</si>
  <si>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</si>
  <si>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</si>
  <si>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</si>
  <si>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</si>
  <si>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</si>
  <si>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</si>
  <si>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</si>
  <si>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</si>
  <si>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</si>
  <si>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</si>
  <si>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</si>
  <si>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</si>
  <si>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</si>
  <si>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</si>
  <si>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</si>
  <si>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</si>
  <si>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</si>
  <si>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</si>
  <si>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</si>
  <si>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</si>
  <si>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</si>
  <si>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</si>
  <si>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</si>
  <si>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</si>
  <si>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</si>
  <si>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</si>
  <si>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</si>
  <si>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</si>
  <si>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</si>
  <si>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</si>
  <si>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</si>
  <si>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</si>
  <si>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</si>
  <si>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</si>
  <si>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</si>
  <si>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</si>
  <si>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</si>
  <si>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</si>
  <si>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</si>
  <si>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</si>
  <si>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</si>
  <si>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</si>
  <si>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</si>
  <si>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</si>
  <si>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</si>
  <si>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</si>
  <si>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</si>
  <si>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</si>
  <si>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</si>
  <si>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</si>
  <si>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</si>
  <si>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</si>
  <si>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</si>
  <si>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</si>
  <si>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</si>
  <si>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</si>
  <si>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</si>
  <si>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</si>
  <si>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</si>
  <si>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</si>
  <si>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</si>
  <si>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</si>
  <si>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</si>
  <si>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</si>
  <si>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</si>
  <si>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</si>
  <si>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</si>
  <si>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</si>
  <si>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</si>
  <si>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</si>
  <si>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</si>
  <si>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</si>
  <si>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</si>
  <si>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</si>
  <si>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</si>
  <si>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</si>
  <si>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</si>
  <si>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</si>
  <si>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</si>
  <si>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</si>
  <si>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</si>
  <si>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</si>
  <si>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</si>
  <si>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</si>
  <si>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</si>
  <si>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</si>
  <si>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</si>
  <si>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</si>
  <si>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</si>
  <si>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</si>
  <si>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</si>
  <si>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</si>
  <si>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</si>
  <si>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</si>
  <si>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</si>
  <si>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</si>
  <si>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</si>
  <si>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</si>
  <si>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</si>
  <si>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</si>
  <si>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</si>
  <si>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</si>
  <si>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</si>
  <si>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</si>
  <si>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</si>
  <si>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</si>
  <si>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</si>
  <si>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</si>
  <si>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</si>
  <si>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</si>
  <si>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</si>
  <si>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</si>
  <si>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</si>
  <si>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</si>
  <si>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</si>
  <si>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</si>
  <si>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</si>
  <si>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</si>
  <si>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</si>
  <si>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</si>
  <si>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</si>
  <si>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</si>
  <si>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</si>
  <si>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</si>
  <si>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</si>
  <si>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</si>
  <si>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</si>
  <si>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</si>
  <si>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</si>
  <si>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</si>
  <si>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</si>
  <si>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</si>
  <si>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</si>
  <si>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</si>
  <si>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</si>
  <si>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</si>
  <si>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</si>
  <si>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</si>
  <si>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</si>
  <si>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</si>
  <si>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</si>
  <si>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</si>
  <si>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</si>
  <si>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</si>
  <si>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</si>
  <si>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</si>
  <si>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</si>
  <si>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神奈川県湯河原町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</si>
  <si>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</si>
  <si>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</si>
  <si>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</si>
  <si>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</si>
  <si>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</si>
  <si>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</si>
  <si>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</si>
  <si>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</si>
  <si>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</si>
  <si>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</si>
  <si>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</si>
  <si>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</si>
  <si>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</si>
  <si>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</si>
  <si>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</si>
  <si>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</si>
  <si>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</si>
  <si>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</si>
  <si>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</si>
  <si>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</si>
  <si>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</si>
  <si>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</si>
  <si>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</si>
  <si>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</si>
  <si>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</si>
  <si>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</si>
  <si>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</si>
  <si>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</si>
  <si>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</si>
  <si>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</si>
  <si>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</si>
  <si>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</si>
  <si>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</si>
  <si>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</si>
  <si>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</si>
  <si>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</si>
  <si>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</si>
  <si>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</si>
  <si>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</si>
  <si>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</si>
  <si>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</si>
  <si>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</si>
  <si>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</si>
  <si>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</si>
  <si>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</si>
  <si>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</si>
  <si>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</si>
  <si>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</si>
  <si>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</si>
  <si>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</si>
  <si>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</si>
  <si>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</si>
  <si>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</si>
  <si>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</si>
  <si>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</si>
  <si>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</si>
  <si>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</si>
  <si>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</si>
  <si>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</si>
  <si>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</si>
  <si>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</si>
  <si>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</si>
  <si>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</si>
  <si>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</si>
  <si>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</si>
  <si>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</si>
  <si>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</si>
  <si>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</si>
  <si>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</si>
  <si>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</si>
  <si>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</si>
  <si>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</si>
  <si>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</si>
  <si>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</si>
  <si>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</si>
  <si>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</si>
  <si>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</si>
  <si>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</si>
  <si>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</si>
  <si>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</si>
  <si>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</si>
  <si>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</si>
  <si>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</si>
  <si>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</si>
  <si>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</si>
  <si>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</si>
  <si>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</si>
  <si>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</si>
  <si>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</si>
  <si>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</si>
  <si>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</si>
  <si>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</si>
  <si>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</si>
  <si>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</si>
  <si>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</si>
  <si>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</si>
  <si>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</si>
  <si>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</si>
  <si>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</si>
  <si>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</si>
  <si>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</si>
  <si>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</si>
  <si>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</si>
  <si>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</si>
  <si>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</si>
  <si>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</si>
  <si>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</si>
  <si>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</si>
  <si>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</si>
  <si>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</si>
  <si>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</si>
  <si>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</si>
  <si>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</si>
  <si>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</si>
  <si>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</si>
  <si>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</si>
  <si>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</si>
  <si>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</si>
  <si>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</si>
  <si>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</si>
  <si>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</si>
  <si>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</si>
  <si>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</si>
  <si>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</si>
  <si>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</si>
  <si>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</si>
  <si>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</si>
  <si>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</si>
  <si>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</si>
  <si>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</si>
  <si>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</si>
  <si>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</si>
  <si>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</si>
  <si>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</si>
  <si>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</si>
  <si>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</si>
  <si>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</si>
  <si>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</si>
  <si>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</si>
  <si>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</si>
  <si>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</si>
  <si>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</si>
  <si>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</si>
  <si>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</si>
  <si>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</si>
  <si>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</si>
  <si>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</si>
  <si>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</si>
  <si>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</si>
  <si>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</si>
  <si>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</si>
  <si>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</si>
  <si>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</si>
  <si>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</si>
  <si>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</si>
  <si>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</si>
  <si>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</si>
  <si>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</si>
  <si>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</si>
  <si>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</si>
  <si>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</si>
  <si>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</si>
  <si>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</si>
  <si>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</si>
  <si>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</si>
  <si>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</si>
  <si>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</si>
  <si>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</si>
  <si>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</si>
  <si>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</si>
  <si>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</si>
  <si>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</si>
  <si>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</si>
  <si>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</si>
  <si>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</si>
  <si>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</si>
  <si>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</si>
  <si>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1.68</t>
  </si>
  <si>
    <t>一般会計</t>
  </si>
  <si>
    <t>国民健康保険事業特別会計</t>
  </si>
  <si>
    <t>水道事業会計</t>
  </si>
  <si>
    <t>温泉事業会計</t>
  </si>
  <si>
    <t>介護保険事業特別会計（保険事業勘定）</t>
  </si>
  <si>
    <t>下水道事業特別会計</t>
  </si>
  <si>
    <t>後期高齢者医療特別会計</t>
  </si>
  <si>
    <t>▲ 0.05</t>
  </si>
  <si>
    <t>介護保険事業特別会計（介護サービス事業勘定）</t>
  </si>
  <si>
    <t>その他会計（赤字）</t>
  </si>
  <si>
    <t>その他会計（黒字）</t>
  </si>
  <si>
    <t>-</t>
    <phoneticPr fontId="2"/>
  </si>
  <si>
    <t>-</t>
    <phoneticPr fontId="2"/>
  </si>
  <si>
    <t>-</t>
    <phoneticPr fontId="2"/>
  </si>
  <si>
    <t>-</t>
    <phoneticPr fontId="2"/>
  </si>
  <si>
    <t>-</t>
    <phoneticPr fontId="2"/>
  </si>
  <si>
    <t>湯河原町真鶴町衛生組合</t>
    <rPh sb="0" eb="3">
      <t>ユガワラ</t>
    </rPh>
    <rPh sb="3" eb="4">
      <t>マチ</t>
    </rPh>
    <rPh sb="4" eb="6">
      <t>マナヅル</t>
    </rPh>
    <rPh sb="6" eb="7">
      <t>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</si>
  <si>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</si>
  <si>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</si>
  <si>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</si>
  <si>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町村情報システム共同事業組合</t>
    <rPh sb="0" eb="2">
      <t>チョウソン</t>
    </rPh>
    <rPh sb="2" eb="4">
      <t>ジョウホウ</t>
    </rPh>
    <rPh sb="8" eb="10">
      <t>キョウドウ</t>
    </rPh>
    <rPh sb="10" eb="12">
      <t>ジギョウ</t>
    </rPh>
    <rPh sb="12" eb="14">
      <t>クミアイ</t>
    </rPh>
    <phoneticPr fontId="2"/>
  </si>
  <si>
    <t>（有）コミュニティーサービス</t>
    <rPh sb="1" eb="2">
      <t>ユウ</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</si>
  <si>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</si>
  <si>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0" eb="2">
      <t>コウエキ</t>
    </rPh>
    <rPh sb="2" eb="4">
      <t>ザイダン</t>
    </rPh>
    <rPh sb="4" eb="6">
      <t>ホウジン</t>
    </rPh>
    <rPh sb="10" eb="12">
      <t>ケンコウ</t>
    </rPh>
    <rPh sb="12" eb="14">
      <t>ザイダン</t>
    </rPh>
    <phoneticPr fontId="2"/>
  </si>
  <si>
    <t>湯河原町土地開発公社</t>
    <rPh sb="0" eb="3">
      <t>ユガワラ</t>
    </rPh>
    <rPh sb="3" eb="4">
      <t>マチ</t>
    </rPh>
    <rPh sb="4" eb="6">
      <t>トチ</t>
    </rPh>
    <rPh sb="6" eb="8">
      <t>カイハツ</t>
    </rPh>
    <rPh sb="8" eb="10">
      <t>コウシャ</t>
    </rPh>
    <phoneticPr fontId="2"/>
  </si>
  <si>
    <t>○</t>
    <phoneticPr fontId="2"/>
  </si>
  <si>
    <t>▲56</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</si>
  <si>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</si>
  <si>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</si>
  <si>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</si>
  <si>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</si>
  <si>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</si>
  <si>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</si>
  <si>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</si>
  <si>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</si>
  <si>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</si>
  <si>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</si>
  <si>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</si>
  <si>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</si>
  <si>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将来負担比率については、充当可能基金及び特定財源（町民税）が増となったことにより、H24から減少傾向にある。
　実質公債費比率については、標準財政規模が大きくなったことや、現在の低金利に対し、過去に借り入れた高金利の地方債の償還が終了したことにより公債費が減少しているため、近年は減少傾向にある。しかし、湯河原町真鶴町衛生組合において大規模な改修工事を実施中であり、平成29年度から当該工事にかかる元金の償還が始まるため、今後は平成31年度をピークとして増加する見込みであ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</si>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</sst>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60779</c:v>
                </c:pt>
                <c:pt idx="1">
                  <c:v>21758</c:v>
                </c:pt>
                <c:pt idx="2">
                  <c:v>30980</c:v>
                </c:pt>
                <c:pt idx="3">
                  <c:v>40194</c:v>
                </c:pt>
                <c:pt idx="4">
                  <c:v>30777</c:v>
                </c:pt>
              </c:numCache>
            </c:numRef>
          </c:val>
          <c:smooth val="0"/>
        </c:ser>
        <c:dLbls>
          <c:showLegendKey val="0"/>
          <c:showVal val="0"/>
          <c:showCatName val="0"/>
          <c:showSerName val="0"/>
          <c:showPercent val="0"/>
          <c:showBubbleSize val="0"/>
        </c:dLbls>
        <c:marker val="1"/>
        <c:smooth val="0"/>
        <c:axId val="151678088"/>
        <c:axId val="151679264"/>
      </c:lineChart>
      <c:catAx>
        <c:axId val="151678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679264"/>
        <c:crosses val="autoZero"/>
        <c:auto val="1"/>
        <c:lblAlgn val="ctr"/>
        <c:lblOffset val="100"/>
        <c:tickLblSkip val="1"/>
        <c:tickMarkSkip val="1"/>
        <c:noMultiLvlLbl val="0"/>
      </c:catAx>
      <c:valAx>
        <c:axId val="151679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678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4.78</c:v>
                </c:pt>
                <c:pt idx="1">
                  <c:v>8.44</c:v>
                </c:pt>
                <c:pt idx="2">
                  <c:v>6.81</c:v>
                </c:pt>
                <c:pt idx="3">
                  <c:v>8.35</c:v>
                </c:pt>
                <c:pt idx="4">
                  <c:v>7.65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5.48</c:v>
                </c:pt>
                <c:pt idx="1">
                  <c:v>9.11</c:v>
                </c:pt>
                <c:pt idx="2">
                  <c:v>9.18</c:v>
                </c:pt>
                <c:pt idx="3">
                  <c:v>13.45</c:v>
                </c:pt>
                <c:pt idx="4">
                  <c:v>14.5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0036496"/>
        <c:axId val="460037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1.84</c:v>
                </c:pt>
                <c:pt idx="1">
                  <c:v>7.32</c:v>
                </c:pt>
                <c:pt idx="2">
                  <c:v>-1.68</c:v>
                </c:pt>
                <c:pt idx="3">
                  <c:v>6.18</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0036496"/>
        <c:axId val="460037672"/>
      </c:lineChart>
      <c:catAx>
        <c:axId val="46003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037672"/>
        <c:crosses val="autoZero"/>
        <c:auto val="1"/>
        <c:lblAlgn val="ctr"/>
        <c:lblOffset val="100"/>
        <c:tickLblSkip val="1"/>
        <c:tickMarkSkip val="1"/>
        <c:noMultiLvlLbl val="0"/>
      </c:catAx>
      <c:valAx>
        <c:axId val="460037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03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0.06</c:v>
                </c:pt>
                <c:pt idx="4">
                  <c:v>#N/A</c:v>
                </c:pt>
                <c:pt idx="5">
                  <c:v>0.08</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0.05</c:v>
                </c:pt>
                <c:pt idx="3">
                  <c:v>#N/A</c:v>
                </c:pt>
                <c:pt idx="4">
                  <c:v>#N/A</c:v>
                </c:pt>
                <c:pt idx="5">
                  <c:v>0.26</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0.14000000000000001</c:v>
                </c:pt>
                <c:pt idx="4">
                  <c:v>#N/A</c:v>
                </c:pt>
                <c:pt idx="5">
                  <c:v>0.09</c:v>
                </c:pt>
                <c:pt idx="6">
                  <c:v>#N/A</c:v>
                </c:pt>
                <c:pt idx="7">
                  <c:v>0.23</c:v>
                </c:pt>
                <c:pt idx="8">
                  <c:v>#N/A</c:v>
                </c:pt>
                <c:pt idx="9">
                  <c:v>0.94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0.82</c:v>
                </c:pt>
                <c:pt idx="2">
                  <c:v>#N/A</c:v>
                </c:pt>
                <c:pt idx="3">
                  <c:v>0.92</c:v>
                </c:pt>
                <c:pt idx="4">
                  <c:v>#N/A</c:v>
                </c:pt>
                <c:pt idx="5">
                  <c:v>0.87</c:v>
                </c:pt>
                <c:pt idx="6">
                  <c:v>#N/A</c:v>
                </c:pt>
                <c:pt idx="7">
                  <c:v>0.82</c:v>
                </c:pt>
                <c:pt idx="8">
                  <c:v>#N/A</c:v>
                </c:pt>
                <c:pt idx="9">
                  <c:v>1.01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1.28</c:v>
                </c:pt>
                <c:pt idx="2">
                  <c:v>#N/A</c:v>
                </c:pt>
                <c:pt idx="3">
                  <c:v>0.68</c:v>
                </c:pt>
                <c:pt idx="4">
                  <c:v>#N/A</c:v>
                </c:pt>
                <c:pt idx="5">
                  <c:v>0.81</c:v>
                </c:pt>
                <c:pt idx="6">
                  <c:v>#N/A</c:v>
                </c:pt>
                <c:pt idx="7">
                  <c:v>1.78</c:v>
                </c:pt>
                <c:pt idx="8">
                  <c:v>#N/A</c:v>
                </c:pt>
                <c:pt idx="9">
                  <c:v>1.95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c:v>
                </c:pt>
                <c:pt idx="2">
                  <c:v>#N/A</c:v>
                </c:pt>
                <c:pt idx="3">
                  <c:v>5.16</c:v>
                </c:pt>
                <c:pt idx="4">
                  <c:v>#N/A</c:v>
                </c:pt>
                <c:pt idx="5">
                  <c:v>3.73</c:v>
                </c:pt>
                <c:pt idx="6">
                  <c:v>#N/A</c:v>
                </c:pt>
                <c:pt idx="7">
                  <c:v>3.82</c:v>
                </c:pt>
                <c:pt idx="8">
                  <c:v>#N/A</c:v>
                </c:pt>
                <c:pt idx="9">
                  <c:v>5.52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2.77</c:v>
                </c:pt>
                <c:pt idx="2">
                  <c:v>#N/A</c:v>
                </c:pt>
                <c:pt idx="3">
                  <c:v>5.43</c:v>
                </c:pt>
                <c:pt idx="4">
                  <c:v>#N/A</c:v>
                </c:pt>
                <c:pt idx="5">
                  <c:v>8.2899999999999991</c:v>
                </c:pt>
                <c:pt idx="6">
                  <c:v>#N/A</c:v>
                </c:pt>
                <c:pt idx="7">
                  <c:v>8.0399999999999991</c:v>
                </c:pt>
                <c:pt idx="8">
                  <c:v>#N/A</c:v>
                </c:pt>
                <c:pt idx="9">
                  <c:v>7.53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4.7699999999999996</c:v>
                </c:pt>
                <c:pt idx="2">
                  <c:v>#N/A</c:v>
                </c:pt>
                <c:pt idx="3">
                  <c:v>8.43</c:v>
                </c:pt>
                <c:pt idx="4">
                  <c:v>#N/A</c:v>
                </c:pt>
                <c:pt idx="5">
                  <c:v>6.8</c:v>
                </c:pt>
                <c:pt idx="6">
                  <c:v>#N/A</c:v>
                </c:pt>
                <c:pt idx="7">
                  <c:v>8.34</c:v>
                </c:pt>
                <c:pt idx="8">
                  <c:v>#N/A</c:v>
                </c:pt>
                <c:pt idx="9">
                  <c:v>7.64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0037280"/>
        <c:axId val="460039240"/>
      </c:barChart>
      <c:catAx>
        <c:axId val="46003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039240"/>
        <c:crosses val="autoZero"/>
        <c:auto val="1"/>
        <c:lblAlgn val="ctr"/>
        <c:lblOffset val="100"/>
        <c:tickLblSkip val="1"/>
        <c:tickMarkSkip val="1"/>
        <c:noMultiLvlLbl val="0"/>
      </c:catAx>
      <c:valAx>
        <c:axId val="460039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03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959</c:v>
                </c:pt>
                <c:pt idx="5">
                  <c:v>920</c:v>
                </c:pt>
                <c:pt idx="8">
                  <c:v>941</c:v>
                </c:pt>
                <c:pt idx="11">
                  <c:v>915</c:v>
                </c:pt>
                <c:pt idx="14">
                  <c:v>872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22</c:v>
                </c:pt>
                <c:pt idx="9">
                  <c:v>28</c:v>
                </c:pt>
                <c:pt idx="12">
                  <c:v>18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55</c:v>
                </c:pt>
                <c:pt idx="3">
                  <c:v>1</c:v>
                </c:pt>
                <c:pt idx="6">
                  <c:v>18</c:v>
                </c:pt>
                <c:pt idx="9">
                  <c:v>20</c:v>
                </c:pt>
                <c:pt idx="12">
                  <c:v>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179</c:v>
                </c:pt>
                <c:pt idx="3">
                  <c:v>163</c:v>
                </c:pt>
                <c:pt idx="6">
                  <c:v>133</c:v>
                </c:pt>
                <c:pt idx="9">
                  <c:v>144</c:v>
                </c:pt>
                <c:pt idx="12">
                  <c:v>152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947</c:v>
                </c:pt>
                <c:pt idx="3">
                  <c:v>922</c:v>
                </c:pt>
                <c:pt idx="6">
                  <c:v>808</c:v>
                </c:pt>
                <c:pt idx="9">
                  <c:v>744</c:v>
                </c:pt>
                <c:pt idx="12">
                  <c:v>717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6758624"/>
        <c:axId val="466752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235</c:v>
                </c:pt>
                <c:pt idx="2">
                  <c:v>#N/A</c:v>
                </c:pt>
                <c:pt idx="3">
                  <c:v>#N/A</c:v>
                </c:pt>
                <c:pt idx="4">
                  <c:v>178</c:v>
                </c:pt>
                <c:pt idx="5">
                  <c:v>#N/A</c:v>
                </c:pt>
                <c:pt idx="6">
                  <c:v>#N/A</c:v>
                </c:pt>
                <c:pt idx="7">
                  <c:v>41</c:v>
                </c:pt>
                <c:pt idx="8">
                  <c:v>#N/A</c:v>
                </c:pt>
                <c:pt idx="9">
                  <c:v>#N/A</c:v>
                </c:pt>
                <c:pt idx="10">
                  <c:v>21</c:v>
                </c:pt>
                <c:pt idx="11">
                  <c:v>#N/A</c:v>
                </c:pt>
                <c:pt idx="12">
                  <c:v>#N/A</c:v>
                </c:pt>
                <c:pt idx="13">
                  <c:v>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6758624"/>
        <c:axId val="466752744"/>
      </c:lineChart>
      <c:catAx>
        <c:axId val="46675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752744"/>
        <c:crosses val="autoZero"/>
        <c:auto val="1"/>
        <c:lblAlgn val="ctr"/>
        <c:lblOffset val="100"/>
        <c:tickLblSkip val="1"/>
        <c:tickMarkSkip val="1"/>
        <c:noMultiLvlLbl val="0"/>
      </c:catAx>
      <c:valAx>
        <c:axId val="466752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75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7125</c:v>
                </c:pt>
                <c:pt idx="5">
                  <c:v>7876</c:v>
                </c:pt>
                <c:pt idx="8">
                  <c:v>8086</c:v>
                </c:pt>
                <c:pt idx="11">
                  <c:v>8522</c:v>
                </c:pt>
                <c:pt idx="14">
                  <c:v>8747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1225</c:v>
                </c:pt>
                <c:pt idx="5">
                  <c:v>2955</c:v>
                </c:pt>
                <c:pt idx="8">
                  <c:v>3701</c:v>
                </c:pt>
                <c:pt idx="11">
                  <c:v>4432</c:v>
                </c:pt>
                <c:pt idx="14">
                  <c:v>5599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547</c:v>
                </c:pt>
                <c:pt idx="5">
                  <c:v>766</c:v>
                </c:pt>
                <c:pt idx="8">
                  <c:v>786</c:v>
                </c:pt>
                <c:pt idx="11">
                  <c:v>1256</c:v>
                </c:pt>
                <c:pt idx="14">
                  <c:v>1913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156</c:v>
                </c:pt>
                <c:pt idx="3">
                  <c:v>116</c:v>
                </c:pt>
                <c:pt idx="6">
                  <c:v>80</c:v>
                </c:pt>
                <c:pt idx="9">
                  <c:v>54</c:v>
                </c:pt>
                <c:pt idx="12">
                  <c:v>29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3243</c:v>
                </c:pt>
                <c:pt idx="3">
                  <c:v>2923</c:v>
                </c:pt>
                <c:pt idx="6">
                  <c:v>2722</c:v>
                </c:pt>
                <c:pt idx="9">
                  <c:v>2611</c:v>
                </c:pt>
                <c:pt idx="12">
                  <c:v>2602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79</c:v>
                </c:pt>
                <c:pt idx="3">
                  <c:v>2586</c:v>
                </c:pt>
                <c:pt idx="6">
                  <c:v>2835</c:v>
                </c:pt>
                <c:pt idx="9">
                  <c:v>3121</c:v>
                </c:pt>
                <c:pt idx="12">
                  <c:v>4128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1547</c:v>
                </c:pt>
                <c:pt idx="3">
                  <c:v>1406</c:v>
                </c:pt>
                <c:pt idx="6">
                  <c:v>1326</c:v>
                </c:pt>
                <c:pt idx="9">
                  <c:v>1382</c:v>
                </c:pt>
                <c:pt idx="12">
                  <c:v>1491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693</c:v>
                </c:pt>
                <c:pt idx="3">
                  <c:v>682</c:v>
                </c:pt>
                <c:pt idx="6">
                  <c:v>661</c:v>
                </c:pt>
                <c:pt idx="9">
                  <c:v>633</c:v>
                </c:pt>
                <c:pt idx="12">
                  <c:v>749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7732</c:v>
                </c:pt>
                <c:pt idx="3">
                  <c:v>7793</c:v>
                </c:pt>
                <c:pt idx="6">
                  <c:v>7949</c:v>
                </c:pt>
                <c:pt idx="9">
                  <c:v>8254</c:v>
                </c:pt>
                <c:pt idx="12">
                  <c:v>8269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6753920"/>
        <c:axId val="466754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4555</c:v>
                </c:pt>
                <c:pt idx="2">
                  <c:v>#N/A</c:v>
                </c:pt>
                <c:pt idx="3">
                  <c:v>#N/A</c:v>
                </c:pt>
                <c:pt idx="4">
                  <c:v>3909</c:v>
                </c:pt>
                <c:pt idx="5">
                  <c:v>#N/A</c:v>
                </c:pt>
                <c:pt idx="6">
                  <c:v>#N/A</c:v>
                </c:pt>
                <c:pt idx="7">
                  <c:v>2999</c:v>
                </c:pt>
                <c:pt idx="8">
                  <c:v>#N/A</c:v>
                </c:pt>
                <c:pt idx="9">
                  <c:v>#N/A</c:v>
                </c:pt>
                <c:pt idx="10">
                  <c:v>1845</c:v>
                </c:pt>
                <c:pt idx="11">
                  <c:v>#N/A</c:v>
                </c:pt>
                <c:pt idx="12">
                  <c:v>#N/A</c:v>
                </c:pt>
                <c:pt idx="13">
                  <c:v>1010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6753920"/>
        <c:axId val="466754312"/>
      </c:lineChart>
      <c:catAx>
        <c:axId val="4667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754312"/>
        <c:crosses val="autoZero"/>
        <c:auto val="1"/>
        <c:lblAlgn val="ctr"/>
        <c:lblOffset val="100"/>
        <c:tickLblSkip val="1"/>
        <c:tickMarkSkip val="1"/>
        <c:noMultiLvlLbl val="0"/>
      </c:catAx>
      <c:valAx>
        <c:axId val="46675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7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{105542A6-DF4E-49D2-9103-46BBDFDAD812}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{21F8DD78-A66C-456D-8A9C-B3D9AE8B43E2}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{21E71725-5F91-42AA-A29F-3F4A7072B19D}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{DC2CC4BF-9753-4518-A23A-BD8048E62D1C}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{F795D0DA-60FD-4A69-B870-50D7EB30FE86}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{4E4CF7EA-E331-4651-85DC-3B2781A8599C}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{868CA021-198F-4009-907D-D11C372CC0BB}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{36A178DB-842C-4D6E-9FC3-F716FAC89BAC}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{8FA386C7-452A-4410-B9C7-4AC3E235211F}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{B842EC21-E0FE-4071-8C21-41D39F72F9BC}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6755096"/>
        <c:axId val="466756272"/>
      </c:scatterChart>
      <c:valAx>
        <c:axId val="466755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756272"/>
        <c:crosses val="autoZero"/>
        <c:crossBetween val="midCat"/>
      </c:valAx>
      <c:valAx>
        <c:axId val="466756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755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{09ECB3F6-B190-464F-BD7D-0F610B67E321}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{6DEBEC79-8E87-4453-AF9B-B331ABA59860}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{656DB8DC-F823-415E-8FDA-A56C3D4B4F36}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{6086C4FB-7D92-4647-8FA3-377B9C0368CA}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{7BD5B5C9-80D2-46E6-B147-453FCC333010}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6.6</c:v>
                </c:pt>
                <c:pt idx="1">
                  <c:v>5.2</c:v>
                </c:pt>
                <c:pt idx="2">
                  <c:v>3.1</c:v>
                </c:pt>
                <c:pt idx="3">
                  <c:v>1.6</c:v>
                </c:pt>
                <c:pt idx="4">
                  <c:v>0.7</c:v>
                </c:pt>
              </c:numCache>
            </c:numRef>
          </c:xVal>
          <c:yVal>
            <c:numRef>
              <c:f>公会計指標分析・財政指標組合せ分析表!$K$73:$O$73</c:f>
              <c:numCache>
                <c:formatCode>#,##0.0;"▲ "#,##0.0</c:formatCode>
                <c:ptCount val="5"/>
                <c:pt idx="0">
                  <c:v>94.7</c:v>
                </c:pt>
                <c:pt idx="1">
                  <c:v>80.5</c:v>
                </c:pt>
                <c:pt idx="2">
                  <c:v>62.4</c:v>
                </c:pt>
                <c:pt idx="3">
                  <c:v>37.1</c:v>
                </c:pt>
                <c:pt idx="4">
                  <c:v>20.5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{C65D5747-3AE4-4E06-BA22-80D47BEA1729}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{971B5FE7-4C8B-458E-ACEF-5E33BB88F058}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{F5059214-3B70-4858-B724-A8181FCA57F3}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{E80D22DF-30B2-43A5-ACE1-B8443FD72416}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{C0B110CC-127C-4071-9DAC-61A5EBB43173}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6751568"/>
        <c:axId val="466759016"/>
      </c:scatterChart>
      <c:valAx>
        <c:axId val="466751568"/>
        <c:scaling>
          <c:orientation val="minMax"/>
          <c:max val="10"/>
          <c:min val="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759016"/>
        <c:crosses val="autoZero"/>
        <c:crossBetween val="midCat"/>
      </c:valAx>
      <c:valAx>
        <c:axId val="466759016"/>
        <c:scaling>
          <c:orientation val="minMax"/>
          <c:max val="10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751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総合運動公園整備事業や美術館整備事業など償還終了に伴う減少が見られるが、今後、湯河原町真鶴町衛生組合の公債費に対する負担金の増加が見込まれる。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の負担見込額や支出予定額の増により将来負担額は年々増加しているが、充当可能財源等について、財政調整基金やふるさと納税に伴うまちづくり基金の増額が大きかったため将来負担比率（分子）が減少したと考えられる。</a:t>
          </a:r>
        </a:p>
        <a:p>
          <a:r>
            <a:rPr kumimoji="1" lang="ja-JP" altLang="en-US" sz="1400">
              <a:latin typeface="ＭＳ ゴシック" pitchFamily="49" charset="-128"/>
              <a:ea typeface="ＭＳ ゴシック" pitchFamily="49" charset="-128"/>
            </a:rPr>
            <a:t>  しかし、今後、湯河原町真鶴町衛生組合に対しての公債費負担金の増加が見込まれることや基金の取り崩しなどが予想されるため、減少し続けていくことは難しいだろう。</a:t>
          </a:r>
        </a:p>
        <a:p>
          <a:r>
            <a:rPr kumimoji="1" lang="ja-JP" altLang="en-US" sz="1400">
              <a:latin typeface="ＭＳ ゴシック" pitchFamily="49" charset="-128"/>
              <a:ea typeface="ＭＳ ゴシック" pitchFamily="49" charset="-128"/>
            </a:rPr>
            <a:t>　今後も財政の健全化に努める。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25,683
25,406
40.97
10,335,383
9,837,898
422,429
5,524,290
8,269,089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20.5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25,683
25,406
40.97
10,335,383
9,837,898
422,429
5,524,290
8,269,089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25,683
25,406
40.97
10,335,383
9,837,898
422,429
5,524,290
8,269,089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25,683
25,406
40.97
10,335,383
9,837,898
422,429
5,524,290
8,269,089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20.5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類似団体平均を上回ってはいるが、平成</a:t>
          </a:r>
          <a:r>
            <a:rPr kumimoji="1" lang="en-US" altLang="ja-JP" sz="1300">
              <a:latin typeface="ＭＳ Ｐゴシック"/>
            </a:rPr>
            <a:t>24</a:t>
          </a:r>
          <a:r>
            <a:rPr kumimoji="1" lang="ja-JP" altLang="en-US" sz="1300">
              <a:latin typeface="ＭＳ Ｐゴシック"/>
            </a:rPr>
            <a:t>年の</a:t>
          </a:r>
          <a:r>
            <a:rPr kumimoji="1" lang="en-US" altLang="ja-JP" sz="1300">
              <a:latin typeface="ＭＳ Ｐゴシック"/>
            </a:rPr>
            <a:t>0.73</a:t>
          </a:r>
          <a:r>
            <a:rPr kumimoji="1" lang="ja-JP" altLang="en-US" sz="1300">
              <a:latin typeface="ＭＳ Ｐゴシック"/>
            </a:rPr>
            <a:t>から</a:t>
          </a:r>
          <a:r>
            <a:rPr kumimoji="1" lang="en-US" altLang="ja-JP" sz="1300">
              <a:latin typeface="ＭＳ Ｐゴシック"/>
            </a:rPr>
            <a:t>0.01</a:t>
          </a:r>
          <a:r>
            <a:rPr kumimoji="1" lang="ja-JP" altLang="en-US" sz="1300">
              <a:latin typeface="ＭＳ Ｐゴシック"/>
            </a:rPr>
            <a:t>減少したまま、４年間</a:t>
          </a:r>
          <a:r>
            <a:rPr kumimoji="1" lang="en-US" altLang="ja-JP" sz="1300">
              <a:latin typeface="ＭＳ Ｐゴシック"/>
            </a:rPr>
            <a:t>0.72</a:t>
          </a:r>
          <a:r>
            <a:rPr kumimoji="1" lang="ja-JP" altLang="en-US" sz="1300">
              <a:latin typeface="ＭＳ Ｐゴシック"/>
            </a:rPr>
            <a:t>を維持している。</a:t>
          </a:r>
          <a:endParaRPr kumimoji="1" lang="en-US" altLang="ja-JP" sz="1300">
            <a:latin typeface="ＭＳ Ｐゴシック"/>
          </a:endParaRPr>
        </a:p>
        <a:p>
          <a:r>
            <a:rPr kumimoji="1" lang="ja-JP" altLang="en-US" sz="1300">
              <a:latin typeface="ＭＳ Ｐゴシック"/>
            </a:rPr>
            <a:t>　人口減少や高齢化が加速的に進んでいることにより、以降も減少が見込まれる。</a:t>
          </a:r>
          <a:endParaRPr kumimoji="1" lang="en-US" altLang="ja-JP" sz="1300">
            <a:latin typeface="ＭＳ Ｐゴシック"/>
          </a:endParaRPr>
        </a:p>
        <a:p>
          <a:r>
            <a:rPr kumimoji="1" lang="ja-JP" altLang="en-US" sz="1300">
              <a:latin typeface="ＭＳ Ｐゴシック"/>
            </a:rPr>
            <a:t>　今後も行財政の効率化を図りつつ、主要事業である観光方面などで収入を増やしていけるよう、努力したい。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25400</xdr:rowOff>
    </xdr:to>
    <xdr:cxnSp macro="">
      <xdr:nvCxnSpPr>
        <xdr:cNvPr id="77" name="直線コネクタ 76"/>
        <xdr:cNvCxnSpPr/>
      </xdr:nvCxnSpPr>
      <xdr:spPr>
        <a:xfrm>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6" name="テキスト ボックス 95"/>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類似団体平均を上回っており、昨年度と比較し、</a:t>
          </a:r>
          <a:r>
            <a:rPr kumimoji="1" lang="en-US" altLang="ja-JP" sz="1300">
              <a:latin typeface="ＭＳ Ｐゴシック"/>
            </a:rPr>
            <a:t>4.8</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引き続き行政改革が必要であり、指定管理者制度などをで民間の力を活用し、経常経費の削減に努めていく。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66</xdr:row>
      <xdr:rowOff>92202</xdr:rowOff>
    </xdr:to>
    <xdr:cxnSp macro="">
      <xdr:nvCxnSpPr>
        <xdr:cNvPr id="129" name="直線コネクタ 128"/>
        <xdr:cNvCxnSpPr/>
      </xdr:nvCxnSpPr>
      <xdr:spPr>
        <a:xfrm>
          <a:off x="4114800" y="1117625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66</xdr:row>
      <xdr:rowOff>43942</xdr:rowOff>
    </xdr:to>
    <xdr:cxnSp macro="">
      <xdr:nvCxnSpPr>
        <xdr:cNvPr id="132" name="直線コネクタ 131"/>
        <xdr:cNvCxnSpPr/>
      </xdr:nvCxnSpPr>
      <xdr:spPr>
        <a:xfrm flipV="1">
          <a:off x="3225800" y="1117625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66</xdr:row>
      <xdr:rowOff>43942</xdr:rowOff>
    </xdr:to>
    <xdr:cxnSp macro="">
      <xdr:nvCxnSpPr>
        <xdr:cNvPr id="135" name="直線コネクタ 134"/>
        <xdr:cNvCxnSpPr/>
      </xdr:nvCxnSpPr>
      <xdr:spPr>
        <a:xfrm>
          <a:off x="2336800" y="1110869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66</xdr:row>
      <xdr:rowOff>130810</xdr:rowOff>
    </xdr:to>
    <xdr:cxnSp macro="">
      <xdr:nvCxnSpPr>
        <xdr:cNvPr id="138" name="直線コネクタ 137"/>
        <xdr:cNvCxnSpPr/>
      </xdr:nvCxnSpPr>
      <xdr:spPr>
        <a:xfrm flipV="1">
          <a:off x="1447800" y="1110869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41402</xdr:rowOff>
    </xdr:from>
    <xdr:to>
      <xdr:col>7</xdr:col>
      <xdr:colOff>203200</xdr:colOff>
      <xdr:row>66</xdr:row>
      <xdr:rowOff>143002</xdr:rowOff>
    </xdr:to>
    <xdr:sp macro="" textlink="">
      <xdr:nvSpPr>
        <xdr:cNvPr id="148" name="円/楕円 147"/>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108729</xdr:rowOff>
    </xdr:from>
    <xdr:ext cx="762000" cy="259045"/>
    <xdr:sp macro="" textlink="">
      <xdr:nvSpPr>
        <xdr:cNvPr id="149" name="財政構造の弾力性該当値テキスト"/>
        <xdr:cNvSpPr txBox="1"/>
      </xdr:nvSpPr>
      <xdr:spPr>
        <a:xfrm>
          <a:off x="5041900" y="1125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0" name="円/楕円 149"/>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1" name="テキスト ボックス 150"/>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164592</xdr:rowOff>
    </xdr:from>
    <xdr:to>
      <xdr:col>4</xdr:col>
      <xdr:colOff>533400</xdr:colOff>
      <xdr:row>66</xdr:row>
      <xdr:rowOff>94742</xdr:rowOff>
    </xdr:to>
    <xdr:sp macro="" textlink="">
      <xdr:nvSpPr>
        <xdr:cNvPr id="152" name="円/楕円 151"/>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79519</xdr:rowOff>
    </xdr:from>
    <xdr:ext cx="762000" cy="259045"/>
    <xdr:sp macro="" textlink="">
      <xdr:nvSpPr>
        <xdr:cNvPr id="153" name="テキスト ボックス 152"/>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4" name="円/楕円 153"/>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5" name="テキスト ボックス 15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80010</xdr:rowOff>
    </xdr:from>
    <xdr:to>
      <xdr:col>2</xdr:col>
      <xdr:colOff>127000</xdr:colOff>
      <xdr:row>67</xdr:row>
      <xdr:rowOff>10160</xdr:rowOff>
    </xdr:to>
    <xdr:sp macro="" textlink="">
      <xdr:nvSpPr>
        <xdr:cNvPr id="156" name="円/楕円 155"/>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166387</xdr:rowOff>
    </xdr:from>
    <xdr:ext cx="762000" cy="259045"/>
    <xdr:sp macro="" textlink="">
      <xdr:nvSpPr>
        <xdr:cNvPr id="157" name="テキスト ボックス 156"/>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[138,044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主な増加の要因としては、ネットワーク再整備事業などにより物件費が増加しているためであると思われる。</a:t>
          </a:r>
          <a:endParaRPr kumimoji="1" lang="en-US" altLang="ja-JP" sz="1300">
            <a:latin typeface="ＭＳ Ｐゴシック"/>
          </a:endParaRPr>
        </a:p>
        <a:p>
          <a:r>
            <a:rPr kumimoji="1" lang="ja-JP" altLang="en-US" sz="1300">
              <a:latin typeface="ＭＳ Ｐゴシック"/>
            </a:rPr>
            <a:t>　物件費の抑制に努める必要があり、引き続き人件費の見直しにも努力したい。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166092</xdr:rowOff>
    </xdr:from>
    <xdr:to>
      <xdr:col>7</xdr:col>
      <xdr:colOff>152400</xdr:colOff>
      <xdr:row>82</xdr:row>
      <xdr:rowOff>5800</xdr:rowOff>
    </xdr:to>
    <xdr:cxnSp macro="">
      <xdr:nvCxnSpPr>
        <xdr:cNvPr id="190" name="直線コネクタ 189"/>
        <xdr:cNvCxnSpPr/>
      </xdr:nvCxnSpPr>
      <xdr:spPr>
        <a:xfrm>
          <a:off x="4114800" y="14053542"/>
          <a:ext cx="8382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130206</xdr:rowOff>
    </xdr:from>
    <xdr:to>
      <xdr:col>6</xdr:col>
      <xdr:colOff>0</xdr:colOff>
      <xdr:row>81</xdr:row>
      <xdr:rowOff>166092</xdr:rowOff>
    </xdr:to>
    <xdr:cxnSp macro="">
      <xdr:nvCxnSpPr>
        <xdr:cNvPr id="193" name="直線コネクタ 192"/>
        <xdr:cNvCxnSpPr/>
      </xdr:nvCxnSpPr>
      <xdr:spPr>
        <a:xfrm>
          <a:off x="3225800" y="14017656"/>
          <a:ext cx="889000" cy="3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109643</xdr:rowOff>
    </xdr:from>
    <xdr:to>
      <xdr:col>4</xdr:col>
      <xdr:colOff>482600</xdr:colOff>
      <xdr:row>81</xdr:row>
      <xdr:rowOff>130206</xdr:rowOff>
    </xdr:to>
    <xdr:cxnSp macro="">
      <xdr:nvCxnSpPr>
        <xdr:cNvPr id="196" name="直線コネクタ 195"/>
        <xdr:cNvCxnSpPr/>
      </xdr:nvCxnSpPr>
      <xdr:spPr>
        <a:xfrm>
          <a:off x="2336800" y="13997093"/>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109643</xdr:rowOff>
    </xdr:from>
    <xdr:to>
      <xdr:col>3</xdr:col>
      <xdr:colOff>279400</xdr:colOff>
      <xdr:row>81</xdr:row>
      <xdr:rowOff>113002</xdr:rowOff>
    </xdr:to>
    <xdr:cxnSp macro="">
      <xdr:nvCxnSpPr>
        <xdr:cNvPr id="199" name="直線コネクタ 198"/>
        <xdr:cNvCxnSpPr/>
      </xdr:nvCxnSpPr>
      <xdr:spPr>
        <a:xfrm flipV="1">
          <a:off x="1447800" y="13997093"/>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126450</xdr:rowOff>
    </xdr:from>
    <xdr:to>
      <xdr:col>7</xdr:col>
      <xdr:colOff>203200</xdr:colOff>
      <xdr:row>82</xdr:row>
      <xdr:rowOff>56600</xdr:rowOff>
    </xdr:to>
    <xdr:sp macro="" textlink="">
      <xdr:nvSpPr>
        <xdr:cNvPr id="209" name="円/楕円 208"/>
        <xdr:cNvSpPr/>
      </xdr:nvSpPr>
      <xdr:spPr>
        <a:xfrm>
          <a:off x="4902200" y="140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98527</xdr:rowOff>
    </xdr:from>
    <xdr:ext cx="762000" cy="259045"/>
    <xdr:sp macro="" textlink="">
      <xdr:nvSpPr>
        <xdr:cNvPr id="210" name="人件費・物件費等の状況該当値テキスト"/>
        <xdr:cNvSpPr txBox="1"/>
      </xdr:nvSpPr>
      <xdr:spPr>
        <a:xfrm>
          <a:off x="5041900" y="139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115292</xdr:rowOff>
    </xdr:from>
    <xdr:to>
      <xdr:col>6</xdr:col>
      <xdr:colOff>50800</xdr:colOff>
      <xdr:row>82</xdr:row>
      <xdr:rowOff>45442</xdr:rowOff>
    </xdr:to>
    <xdr:sp macro="" textlink="">
      <xdr:nvSpPr>
        <xdr:cNvPr id="211" name="円/楕円 210"/>
        <xdr:cNvSpPr/>
      </xdr:nvSpPr>
      <xdr:spPr>
        <a:xfrm>
          <a:off x="4064000" y="140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30219</xdr:rowOff>
    </xdr:from>
    <xdr:ext cx="736600" cy="259045"/>
    <xdr:sp macro="" textlink="">
      <xdr:nvSpPr>
        <xdr:cNvPr id="212" name="テキスト ボックス 211"/>
        <xdr:cNvSpPr txBox="1"/>
      </xdr:nvSpPr>
      <xdr:spPr>
        <a:xfrm>
          <a:off x="3733800" y="1408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79406</xdr:rowOff>
    </xdr:from>
    <xdr:to>
      <xdr:col>4</xdr:col>
      <xdr:colOff>533400</xdr:colOff>
      <xdr:row>82</xdr:row>
      <xdr:rowOff>9556</xdr:rowOff>
    </xdr:to>
    <xdr:sp macro="" textlink="">
      <xdr:nvSpPr>
        <xdr:cNvPr id="213" name="円/楕円 212"/>
        <xdr:cNvSpPr/>
      </xdr:nvSpPr>
      <xdr:spPr>
        <a:xfrm>
          <a:off x="3175000" y="1396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165783</xdr:rowOff>
    </xdr:from>
    <xdr:ext cx="762000" cy="259045"/>
    <xdr:sp macro="" textlink="">
      <xdr:nvSpPr>
        <xdr:cNvPr id="214" name="テキスト ボックス 213"/>
        <xdr:cNvSpPr txBox="1"/>
      </xdr:nvSpPr>
      <xdr:spPr>
        <a:xfrm>
          <a:off x="2844800" y="1405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128,296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58843</xdr:rowOff>
    </xdr:from>
    <xdr:to>
      <xdr:col>3</xdr:col>
      <xdr:colOff>330200</xdr:colOff>
      <xdr:row>81</xdr:row>
      <xdr:rowOff>160443</xdr:rowOff>
    </xdr:to>
    <xdr:sp macro="" textlink="">
      <xdr:nvSpPr>
        <xdr:cNvPr id="215" name="円/楕円 214"/>
        <xdr:cNvSpPr/>
      </xdr:nvSpPr>
      <xdr:spPr>
        <a:xfrm>
          <a:off x="2286000" y="139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145220</xdr:rowOff>
    </xdr:from>
    <xdr:ext cx="762000" cy="259045"/>
    <xdr:sp macro="" textlink="">
      <xdr:nvSpPr>
        <xdr:cNvPr id="216" name="テキスト ボックス 215"/>
        <xdr:cNvSpPr txBox="1"/>
      </xdr:nvSpPr>
      <xdr:spPr>
        <a:xfrm>
          <a:off x="1955800" y="1403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62202</xdr:rowOff>
    </xdr:from>
    <xdr:to>
      <xdr:col>2</xdr:col>
      <xdr:colOff>127000</xdr:colOff>
      <xdr:row>81</xdr:row>
      <xdr:rowOff>163802</xdr:rowOff>
    </xdr:to>
    <xdr:sp macro="" textlink="">
      <xdr:nvSpPr>
        <xdr:cNvPr id="217" name="円/楕円 216"/>
        <xdr:cNvSpPr/>
      </xdr:nvSpPr>
      <xdr:spPr>
        <a:xfrm>
          <a:off x="1397000" y="139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148579</xdr:rowOff>
    </xdr:from>
    <xdr:ext cx="762000" cy="259045"/>
    <xdr:sp macro="" textlink="">
      <xdr:nvSpPr>
        <xdr:cNvPr id="218" name="テキスト ボックス 217"/>
        <xdr:cNvSpPr txBox="1"/>
      </xdr:nvSpPr>
      <xdr:spPr>
        <a:xfrm>
          <a:off x="1066800" y="140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類似団体平均を上回っている要因は、隣接市町から業務を受託している消防部 門、町立保育園を５園運営している福祉部門、観光地として観光行事を行う商工部門 など、固有の特殊事情によると考える。今後も人事院勧告等を踏まえ給与の適正化に努める。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86</xdr:row>
      <xdr:rowOff>62992</xdr:rowOff>
    </xdr:to>
    <xdr:cxnSp macro="">
      <xdr:nvCxnSpPr>
        <xdr:cNvPr id="250" name="直線コネクタ 249"/>
        <xdr:cNvCxnSpPr/>
      </xdr:nvCxnSpPr>
      <xdr:spPr>
        <a:xfrm flipV="1">
          <a:off x="16179800" y="14653261"/>
          <a:ext cx="838200" cy="1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86</xdr:row>
      <xdr:rowOff>62992</xdr:rowOff>
    </xdr:to>
    <xdr:cxnSp macro="">
      <xdr:nvCxnSpPr>
        <xdr:cNvPr id="253" name="直線コネクタ 252"/>
        <xdr:cNvCxnSpPr/>
      </xdr:nvCxnSpPr>
      <xdr:spPr>
        <a:xfrm>
          <a:off x="15290800" y="1478838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86</xdr:row>
      <xdr:rowOff>43687</xdr:rowOff>
    </xdr:to>
    <xdr:cxnSp macro="">
      <xdr:nvCxnSpPr>
        <xdr:cNvPr id="256" name="直線コネクタ 255"/>
        <xdr:cNvCxnSpPr/>
      </xdr:nvCxnSpPr>
      <xdr:spPr>
        <a:xfrm>
          <a:off x="14401800" y="147401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166878</xdr:rowOff>
    </xdr:from>
    <xdr:to>
      <xdr:col>21</xdr:col>
      <xdr:colOff>0</xdr:colOff>
      <xdr:row>89</xdr:row>
      <xdr:rowOff>147065</xdr:rowOff>
    </xdr:to>
    <xdr:cxnSp macro="">
      <xdr:nvCxnSpPr>
        <xdr:cNvPr id="259" name="直線コネクタ 258"/>
        <xdr:cNvCxnSpPr/>
      </xdr:nvCxnSpPr>
      <xdr:spPr>
        <a:xfrm flipV="1">
          <a:off x="13512800" y="14740128"/>
          <a:ext cx="889000" cy="66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9" name="円/楕円 268"/>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0"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12192</xdr:rowOff>
    </xdr:from>
    <xdr:to>
      <xdr:col>23</xdr:col>
      <xdr:colOff>457200</xdr:colOff>
      <xdr:row>86</xdr:row>
      <xdr:rowOff>113792</xdr:rowOff>
    </xdr:to>
    <xdr:sp macro="" textlink="">
      <xdr:nvSpPr>
        <xdr:cNvPr id="271" name="円/楕円 270"/>
        <xdr:cNvSpPr/>
      </xdr:nvSpPr>
      <xdr:spPr>
        <a:xfrm>
          <a:off x="16129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98569</xdr:rowOff>
    </xdr:from>
    <xdr:ext cx="736600" cy="259045"/>
    <xdr:sp macro="" textlink="">
      <xdr:nvSpPr>
        <xdr:cNvPr id="272" name="テキスト ボックス 271"/>
        <xdr:cNvSpPr txBox="1"/>
      </xdr:nvSpPr>
      <xdr:spPr>
        <a:xfrm>
          <a:off x="15798800" y="1484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3" name="円/楕円 272"/>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79264</xdr:rowOff>
    </xdr:from>
    <xdr:ext cx="762000" cy="259045"/>
    <xdr:sp macro="" textlink="">
      <xdr:nvSpPr>
        <xdr:cNvPr id="274" name="テキスト ボックス 273"/>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116078</xdr:rowOff>
    </xdr:from>
    <xdr:to>
      <xdr:col>21</xdr:col>
      <xdr:colOff>50800</xdr:colOff>
      <xdr:row>86</xdr:row>
      <xdr:rowOff>46228</xdr:rowOff>
    </xdr:to>
    <xdr:sp macro="" textlink="">
      <xdr:nvSpPr>
        <xdr:cNvPr id="275" name="円/楕円 274"/>
        <xdr:cNvSpPr/>
      </xdr:nvSpPr>
      <xdr:spPr>
        <a:xfrm>
          <a:off x="14351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31005</xdr:rowOff>
    </xdr:from>
    <xdr:ext cx="762000" cy="259045"/>
    <xdr:sp macro="" textlink="">
      <xdr:nvSpPr>
        <xdr:cNvPr id="276" name="テキスト ボックス 275"/>
        <xdr:cNvSpPr txBox="1"/>
      </xdr:nvSpPr>
      <xdr:spPr>
        <a:xfrm>
          <a:off x="14020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77" name="円/楕円 276"/>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78" name="テキスト ボックス 277"/>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はいるが、隣接市町から業務を受託している消防部門、町立保育園を５園運営している福祉部門、観光地として観光行事を行う商工部門など、固有の特殊事情によると考えるが、今後も職員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153126</xdr:rowOff>
    </xdr:from>
    <xdr:to>
      <xdr:col>24</xdr:col>
      <xdr:colOff>558800</xdr:colOff>
      <xdr:row>65</xdr:row>
      <xdr:rowOff>59237</xdr:rowOff>
    </xdr:to>
    <xdr:cxnSp macro="">
      <xdr:nvCxnSpPr>
        <xdr:cNvPr id="315" name="直線コネクタ 314"/>
        <xdr:cNvCxnSpPr/>
      </xdr:nvCxnSpPr>
      <xdr:spPr>
        <a:xfrm>
          <a:off x="16179800" y="11125926"/>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6"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122101</xdr:rowOff>
    </xdr:from>
    <xdr:to>
      <xdr:col>23</xdr:col>
      <xdr:colOff>406400</xdr:colOff>
      <xdr:row>64</xdr:row>
      <xdr:rowOff>153126</xdr:rowOff>
    </xdr:to>
    <xdr:cxnSp macro="">
      <xdr:nvCxnSpPr>
        <xdr:cNvPr id="318" name="直線コネクタ 317"/>
        <xdr:cNvCxnSpPr/>
      </xdr:nvCxnSpPr>
      <xdr:spPr>
        <a:xfrm>
          <a:off x="15290800" y="110949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0" name="テキスト ボックス 319"/>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47988</xdr:rowOff>
    </xdr:from>
    <xdr:to>
      <xdr:col>22</xdr:col>
      <xdr:colOff>203200</xdr:colOff>
      <xdr:row>64</xdr:row>
      <xdr:rowOff>122101</xdr:rowOff>
    </xdr:to>
    <xdr:cxnSp macro="">
      <xdr:nvCxnSpPr>
        <xdr:cNvPr id="321" name="直線コネクタ 320"/>
        <xdr:cNvCxnSpPr/>
      </xdr:nvCxnSpPr>
      <xdr:spPr>
        <a:xfrm>
          <a:off x="14401800" y="11020788"/>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3" name="テキスト ボックス 322"/>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47988</xdr:rowOff>
    </xdr:from>
    <xdr:to>
      <xdr:col>21</xdr:col>
      <xdr:colOff>0</xdr:colOff>
      <xdr:row>64</xdr:row>
      <xdr:rowOff>96248</xdr:rowOff>
    </xdr:to>
    <xdr:cxnSp macro="">
      <xdr:nvCxnSpPr>
        <xdr:cNvPr id="324" name="直線コネクタ 323"/>
        <xdr:cNvCxnSpPr/>
      </xdr:nvCxnSpPr>
      <xdr:spPr>
        <a:xfrm flipV="1">
          <a:off x="13512800" y="110207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6" name="テキスト ボックス 325"/>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28" name="テキスト ボックス 327"/>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8437</xdr:rowOff>
    </xdr:from>
    <xdr:to>
      <xdr:col>24</xdr:col>
      <xdr:colOff>609600</xdr:colOff>
      <xdr:row>65</xdr:row>
      <xdr:rowOff>110037</xdr:rowOff>
    </xdr:to>
    <xdr:sp macro="" textlink="">
      <xdr:nvSpPr>
        <xdr:cNvPr id="334" name="円/楕円 333"/>
        <xdr:cNvSpPr/>
      </xdr:nvSpPr>
      <xdr:spPr>
        <a:xfrm>
          <a:off x="16967200" y="111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151964</xdr:rowOff>
    </xdr:from>
    <xdr:ext cx="762000" cy="259045"/>
    <xdr:sp macro="" textlink="">
      <xdr:nvSpPr>
        <xdr:cNvPr id="335" name="定員管理の状況該当値テキスト"/>
        <xdr:cNvSpPr txBox="1"/>
      </xdr:nvSpPr>
      <xdr:spPr>
        <a:xfrm>
          <a:off x="17106900" y="111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102326</xdr:rowOff>
    </xdr:from>
    <xdr:to>
      <xdr:col>23</xdr:col>
      <xdr:colOff>457200</xdr:colOff>
      <xdr:row>65</xdr:row>
      <xdr:rowOff>32476</xdr:rowOff>
    </xdr:to>
    <xdr:sp macro="" textlink="">
      <xdr:nvSpPr>
        <xdr:cNvPr id="336" name="円/楕円 335"/>
        <xdr:cNvSpPr/>
      </xdr:nvSpPr>
      <xdr:spPr>
        <a:xfrm>
          <a:off x="16129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17253</xdr:rowOff>
    </xdr:from>
    <xdr:ext cx="736600" cy="259045"/>
    <xdr:sp macro="" textlink="">
      <xdr:nvSpPr>
        <xdr:cNvPr id="337" name="テキスト ボックス 336"/>
        <xdr:cNvSpPr txBox="1"/>
      </xdr:nvSpPr>
      <xdr:spPr>
        <a:xfrm>
          <a:off x="15798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71301</xdr:rowOff>
    </xdr:from>
    <xdr:to>
      <xdr:col>22</xdr:col>
      <xdr:colOff>254000</xdr:colOff>
      <xdr:row>65</xdr:row>
      <xdr:rowOff>1451</xdr:rowOff>
    </xdr:to>
    <xdr:sp macro="" textlink="">
      <xdr:nvSpPr>
        <xdr:cNvPr id="338" name="円/楕円 337"/>
        <xdr:cNvSpPr/>
      </xdr:nvSpPr>
      <xdr:spPr>
        <a:xfrm>
          <a:off x="15240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157678</xdr:rowOff>
    </xdr:from>
    <xdr:ext cx="762000" cy="259045"/>
    <xdr:sp macro="" textlink="">
      <xdr:nvSpPr>
        <xdr:cNvPr id="339" name="テキスト ボックス 338"/>
        <xdr:cNvSpPr txBox="1"/>
      </xdr:nvSpPr>
      <xdr:spPr>
        <a:xfrm>
          <a:off x="14909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168638</xdr:rowOff>
    </xdr:from>
    <xdr:to>
      <xdr:col>21</xdr:col>
      <xdr:colOff>50800</xdr:colOff>
      <xdr:row>64</xdr:row>
      <xdr:rowOff>98788</xdr:rowOff>
    </xdr:to>
    <xdr:sp macro="" textlink="">
      <xdr:nvSpPr>
        <xdr:cNvPr id="340" name="円/楕円 339"/>
        <xdr:cNvSpPr/>
      </xdr:nvSpPr>
      <xdr:spPr>
        <a:xfrm>
          <a:off x="14351000" y="109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83565</xdr:rowOff>
    </xdr:from>
    <xdr:ext cx="762000" cy="259045"/>
    <xdr:sp macro="" textlink="">
      <xdr:nvSpPr>
        <xdr:cNvPr id="341" name="テキスト ボックス 340"/>
        <xdr:cNvSpPr txBox="1"/>
      </xdr:nvSpPr>
      <xdr:spPr>
        <a:xfrm>
          <a:off x="14020800" y="110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45448</xdr:rowOff>
    </xdr:from>
    <xdr:to>
      <xdr:col>19</xdr:col>
      <xdr:colOff>533400</xdr:colOff>
      <xdr:row>64</xdr:row>
      <xdr:rowOff>147048</xdr:rowOff>
    </xdr:to>
    <xdr:sp macro="" textlink="">
      <xdr:nvSpPr>
        <xdr:cNvPr id="342" name="円/楕円 341"/>
        <xdr:cNvSpPr/>
      </xdr:nvSpPr>
      <xdr:spPr>
        <a:xfrm>
          <a:off x="13462000" y="110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131825</xdr:rowOff>
    </xdr:from>
    <xdr:ext cx="762000" cy="259045"/>
    <xdr:sp macro="" textlink="">
      <xdr:nvSpPr>
        <xdr:cNvPr id="343" name="テキスト ボックス 342"/>
        <xdr:cNvSpPr txBox="1"/>
      </xdr:nvSpPr>
      <xdr:spPr>
        <a:xfrm>
          <a:off x="13131800" y="1110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改善傾向にあるが、特別会計等に対しての公債費に準ずる繰出金や一部事務組合への負担金の増加等が考えられるため、今後も地方債の発行についてより厳しく判断していく。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156464</xdr:rowOff>
    </xdr:from>
    <xdr:to>
      <xdr:col>24</xdr:col>
      <xdr:colOff>558800</xdr:colOff>
      <xdr:row>37</xdr:row>
      <xdr:rowOff>71882</xdr:rowOff>
    </xdr:to>
    <xdr:cxnSp macro="">
      <xdr:nvCxnSpPr>
        <xdr:cNvPr id="375" name="直線コネクタ 374"/>
        <xdr:cNvCxnSpPr/>
      </xdr:nvCxnSpPr>
      <xdr:spPr>
        <a:xfrm flipV="1">
          <a:off x="16179800" y="63286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6"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71882</xdr:rowOff>
    </xdr:from>
    <xdr:to>
      <xdr:col>23</xdr:col>
      <xdr:colOff>406400</xdr:colOff>
      <xdr:row>38</xdr:row>
      <xdr:rowOff>45212</xdr:rowOff>
    </xdr:to>
    <xdr:cxnSp macro="">
      <xdr:nvCxnSpPr>
        <xdr:cNvPr id="378" name="直線コネクタ 377"/>
        <xdr:cNvCxnSpPr/>
      </xdr:nvCxnSpPr>
      <xdr:spPr>
        <a:xfrm flipV="1">
          <a:off x="15290800" y="64155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0" name="テキスト ボックス 379"/>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45212</xdr:rowOff>
    </xdr:from>
    <xdr:to>
      <xdr:col>22</xdr:col>
      <xdr:colOff>203200</xdr:colOff>
      <xdr:row>39</xdr:row>
      <xdr:rowOff>76454</xdr:rowOff>
    </xdr:to>
    <xdr:cxnSp macro="">
      <xdr:nvCxnSpPr>
        <xdr:cNvPr id="381" name="直線コネクタ 380"/>
        <xdr:cNvCxnSpPr/>
      </xdr:nvCxnSpPr>
      <xdr:spPr>
        <a:xfrm flipV="1">
          <a:off x="14401800" y="656031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3" name="テキスト ボックス 382"/>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40</xdr:row>
      <xdr:rowOff>40132</xdr:rowOff>
    </xdr:to>
    <xdr:cxnSp macro="">
      <xdr:nvCxnSpPr>
        <xdr:cNvPr id="384" name="直線コネクタ 383"/>
        <xdr:cNvCxnSpPr/>
      </xdr:nvCxnSpPr>
      <xdr:spPr>
        <a:xfrm flipV="1">
          <a:off x="13512800" y="67630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8" name="テキスト ボックス 38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105664</xdr:rowOff>
    </xdr:from>
    <xdr:to>
      <xdr:col>24</xdr:col>
      <xdr:colOff>609600</xdr:colOff>
      <xdr:row>37</xdr:row>
      <xdr:rowOff>35814</xdr:rowOff>
    </xdr:to>
    <xdr:sp macro="" textlink="">
      <xdr:nvSpPr>
        <xdr:cNvPr id="394" name="円/楕円 393"/>
        <xdr:cNvSpPr/>
      </xdr:nvSpPr>
      <xdr:spPr>
        <a:xfrm>
          <a:off x="169672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122191</xdr:rowOff>
    </xdr:from>
    <xdr:ext cx="762000" cy="259045"/>
    <xdr:sp macro="" textlink="">
      <xdr:nvSpPr>
        <xdr:cNvPr id="395" name="公債費負担の状況該当値テキスト"/>
        <xdr:cNvSpPr txBox="1"/>
      </xdr:nvSpPr>
      <xdr:spPr>
        <a:xfrm>
          <a:off x="17106900" y="612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21082</xdr:rowOff>
    </xdr:from>
    <xdr:to>
      <xdr:col>23</xdr:col>
      <xdr:colOff>457200</xdr:colOff>
      <xdr:row>37</xdr:row>
      <xdr:rowOff>122682</xdr:rowOff>
    </xdr:to>
    <xdr:sp macro="" textlink="">
      <xdr:nvSpPr>
        <xdr:cNvPr id="396" name="円/楕円 395"/>
        <xdr:cNvSpPr/>
      </xdr:nvSpPr>
      <xdr:spPr>
        <a:xfrm>
          <a:off x="16129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132859</xdr:rowOff>
    </xdr:from>
    <xdr:ext cx="736600" cy="259045"/>
    <xdr:sp macro="" textlink="">
      <xdr:nvSpPr>
        <xdr:cNvPr id="397" name="テキスト ボックス 396"/>
        <xdr:cNvSpPr txBox="1"/>
      </xdr:nvSpPr>
      <xdr:spPr>
        <a:xfrm>
          <a:off x="15798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165862</xdr:rowOff>
    </xdr:from>
    <xdr:to>
      <xdr:col>22</xdr:col>
      <xdr:colOff>254000</xdr:colOff>
      <xdr:row>38</xdr:row>
      <xdr:rowOff>96012</xdr:rowOff>
    </xdr:to>
    <xdr:sp macro="" textlink="">
      <xdr:nvSpPr>
        <xdr:cNvPr id="398" name="円/楕円 397"/>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106189</xdr:rowOff>
    </xdr:from>
    <xdr:ext cx="762000" cy="259045"/>
    <xdr:sp macro="" textlink="">
      <xdr:nvSpPr>
        <xdr:cNvPr id="399" name="テキスト ボックス 398"/>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400" name="円/楕円 399"/>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137431</xdr:rowOff>
    </xdr:from>
    <xdr:ext cx="762000" cy="259045"/>
    <xdr:sp macro="" textlink="">
      <xdr:nvSpPr>
        <xdr:cNvPr id="401" name="テキスト ボックス 400"/>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160782</xdr:rowOff>
    </xdr:from>
    <xdr:to>
      <xdr:col>19</xdr:col>
      <xdr:colOff>533400</xdr:colOff>
      <xdr:row>40</xdr:row>
      <xdr:rowOff>90932</xdr:rowOff>
    </xdr:to>
    <xdr:sp macro="" textlink="">
      <xdr:nvSpPr>
        <xdr:cNvPr id="402" name="円/楕円 401"/>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101109</xdr:rowOff>
    </xdr:from>
    <xdr:ext cx="762000" cy="259045"/>
    <xdr:sp macro="" textlink="">
      <xdr:nvSpPr>
        <xdr:cNvPr id="403" name="テキスト ボックス 402"/>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類似団体平均とほぼ同じ値である。</a:t>
          </a:r>
          <a:endParaRPr kumimoji="1" lang="en-US" altLang="ja-JP" sz="1300">
            <a:latin typeface="ＭＳ Ｐゴシック"/>
          </a:endParaRPr>
        </a:p>
        <a:p>
          <a:r>
            <a:rPr kumimoji="1" lang="ja-JP" altLang="en-US" sz="1300">
              <a:latin typeface="ＭＳ Ｐゴシック"/>
            </a:rPr>
            <a:t>　公共施設等総合管理計画推進基金積立金とふるさと納税に伴うまちづくり基金が大幅に増加したことが主な減少要因と考える。</a:t>
          </a:r>
          <a:endParaRPr kumimoji="1" lang="en-US" altLang="ja-JP" sz="1300">
            <a:latin typeface="ＭＳ Ｐゴシック"/>
          </a:endParaRPr>
        </a:p>
        <a:p>
          <a:r>
            <a:rPr kumimoji="1" lang="ja-JP" altLang="en-US" sz="1300">
              <a:latin typeface="ＭＳ Ｐゴシック"/>
            </a:rPr>
            <a:t>　</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77216</xdr:rowOff>
    </xdr:from>
    <xdr:to>
      <xdr:col>24</xdr:col>
      <xdr:colOff>558800</xdr:colOff>
      <xdr:row>16</xdr:row>
      <xdr:rowOff>65989</xdr:rowOff>
    </xdr:to>
    <xdr:cxnSp macro="">
      <xdr:nvCxnSpPr>
        <xdr:cNvPr id="435" name="直線コネクタ 434"/>
        <xdr:cNvCxnSpPr/>
      </xdr:nvCxnSpPr>
      <xdr:spPr>
        <a:xfrm flipV="1">
          <a:off x="16179800" y="2648966"/>
          <a:ext cx="838200" cy="1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6"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7" name="フローチャート : 判断 436"/>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65989</xdr:rowOff>
    </xdr:from>
    <xdr:to>
      <xdr:col>23</xdr:col>
      <xdr:colOff>406400</xdr:colOff>
      <xdr:row>17</xdr:row>
      <xdr:rowOff>138735</xdr:rowOff>
    </xdr:to>
    <xdr:cxnSp macro="">
      <xdr:nvCxnSpPr>
        <xdr:cNvPr id="438" name="直線コネクタ 437"/>
        <xdr:cNvCxnSpPr/>
      </xdr:nvCxnSpPr>
      <xdr:spPr>
        <a:xfrm flipV="1">
          <a:off x="15290800" y="2809189"/>
          <a:ext cx="889000" cy="2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138735</xdr:rowOff>
    </xdr:from>
    <xdr:to>
      <xdr:col>22</xdr:col>
      <xdr:colOff>203200</xdr:colOff>
      <xdr:row>18</xdr:row>
      <xdr:rowOff>141986</xdr:rowOff>
    </xdr:to>
    <xdr:cxnSp macro="">
      <xdr:nvCxnSpPr>
        <xdr:cNvPr id="441" name="直線コネクタ 440"/>
        <xdr:cNvCxnSpPr/>
      </xdr:nvCxnSpPr>
      <xdr:spPr>
        <a:xfrm flipV="1">
          <a:off x="14401800" y="3053385"/>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141986</xdr:rowOff>
    </xdr:from>
    <xdr:to>
      <xdr:col>21</xdr:col>
      <xdr:colOff>0</xdr:colOff>
      <xdr:row>19</xdr:row>
      <xdr:rowOff>107594</xdr:rowOff>
    </xdr:to>
    <xdr:cxnSp macro="">
      <xdr:nvCxnSpPr>
        <xdr:cNvPr id="444" name="直線コネクタ 443"/>
        <xdr:cNvCxnSpPr/>
      </xdr:nvCxnSpPr>
      <xdr:spPr>
        <a:xfrm flipV="1">
          <a:off x="13512800" y="3228086"/>
          <a:ext cx="889000" cy="1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26416</xdr:rowOff>
    </xdr:from>
    <xdr:to>
      <xdr:col>24</xdr:col>
      <xdr:colOff>609600</xdr:colOff>
      <xdr:row>15</xdr:row>
      <xdr:rowOff>128016</xdr:rowOff>
    </xdr:to>
    <xdr:sp macro="" textlink="">
      <xdr:nvSpPr>
        <xdr:cNvPr id="454" name="円/楕円 453"/>
        <xdr:cNvSpPr/>
      </xdr:nvSpPr>
      <xdr:spPr>
        <a:xfrm>
          <a:off x="169672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42943</xdr:rowOff>
    </xdr:from>
    <xdr:ext cx="762000" cy="259045"/>
    <xdr:sp macro="" textlink="">
      <xdr:nvSpPr>
        <xdr:cNvPr id="455" name="将来負担の状況該当値テキスト"/>
        <xdr:cNvSpPr txBox="1"/>
      </xdr:nvSpPr>
      <xdr:spPr>
        <a:xfrm>
          <a:off x="17106900" y="24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15189</xdr:rowOff>
    </xdr:from>
    <xdr:to>
      <xdr:col>23</xdr:col>
      <xdr:colOff>457200</xdr:colOff>
      <xdr:row>16</xdr:row>
      <xdr:rowOff>116789</xdr:rowOff>
    </xdr:to>
    <xdr:sp macro="" textlink="">
      <xdr:nvSpPr>
        <xdr:cNvPr id="456" name="円/楕円 455"/>
        <xdr:cNvSpPr/>
      </xdr:nvSpPr>
      <xdr:spPr>
        <a:xfrm>
          <a:off x="16129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101566</xdr:rowOff>
    </xdr:from>
    <xdr:ext cx="736600" cy="259045"/>
    <xdr:sp macro="" textlink="">
      <xdr:nvSpPr>
        <xdr:cNvPr id="457" name="テキスト ボックス 456"/>
        <xdr:cNvSpPr txBox="1"/>
      </xdr:nvSpPr>
      <xdr:spPr>
        <a:xfrm>
          <a:off x="15798800" y="284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87935</xdr:rowOff>
    </xdr:from>
    <xdr:to>
      <xdr:col>22</xdr:col>
      <xdr:colOff>254000</xdr:colOff>
      <xdr:row>18</xdr:row>
      <xdr:rowOff>18085</xdr:rowOff>
    </xdr:to>
    <xdr:sp macro="" textlink="">
      <xdr:nvSpPr>
        <xdr:cNvPr id="458" name="円/楕円 457"/>
        <xdr:cNvSpPr/>
      </xdr:nvSpPr>
      <xdr:spPr>
        <a:xfrm>
          <a:off x="15240000" y="30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2862</xdr:rowOff>
    </xdr:from>
    <xdr:ext cx="762000" cy="259045"/>
    <xdr:sp macro="" textlink="">
      <xdr:nvSpPr>
        <xdr:cNvPr id="459" name="テキスト ボックス 458"/>
        <xdr:cNvSpPr txBox="1"/>
      </xdr:nvSpPr>
      <xdr:spPr>
        <a:xfrm>
          <a:off x="14909800" y="30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91186</xdr:rowOff>
    </xdr:from>
    <xdr:to>
      <xdr:col>21</xdr:col>
      <xdr:colOff>50800</xdr:colOff>
      <xdr:row>19</xdr:row>
      <xdr:rowOff>21336</xdr:rowOff>
    </xdr:to>
    <xdr:sp macro="" textlink="">
      <xdr:nvSpPr>
        <xdr:cNvPr id="460" name="円/楕円 459"/>
        <xdr:cNvSpPr/>
      </xdr:nvSpPr>
      <xdr:spPr>
        <a:xfrm>
          <a:off x="14351000" y="31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6113</xdr:rowOff>
    </xdr:from>
    <xdr:ext cx="762000" cy="259045"/>
    <xdr:sp macro="" textlink="">
      <xdr:nvSpPr>
        <xdr:cNvPr id="461" name="テキスト ボックス 460"/>
        <xdr:cNvSpPr txBox="1"/>
      </xdr:nvSpPr>
      <xdr:spPr>
        <a:xfrm>
          <a:off x="14020800" y="32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56794</xdr:rowOff>
    </xdr:from>
    <xdr:to>
      <xdr:col>19</xdr:col>
      <xdr:colOff>533400</xdr:colOff>
      <xdr:row>19</xdr:row>
      <xdr:rowOff>158394</xdr:rowOff>
    </xdr:to>
    <xdr:sp macro="" textlink="">
      <xdr:nvSpPr>
        <xdr:cNvPr id="462" name="円/楕円 461"/>
        <xdr:cNvSpPr/>
      </xdr:nvSpPr>
      <xdr:spPr>
        <a:xfrm>
          <a:off x="13462000" y="33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143171</xdr:rowOff>
    </xdr:from>
    <xdr:ext cx="762000" cy="259045"/>
    <xdr:sp macro="" textlink="">
      <xdr:nvSpPr>
        <xdr:cNvPr id="463" name="テキスト ボックス 462"/>
        <xdr:cNvSpPr txBox="1"/>
      </xdr:nvSpPr>
      <xdr:spPr>
        <a:xfrm>
          <a:off x="13131800" y="340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25,683
25,406
40.97
10,335,383
9,837,898
422,429
5,524,290
8,269,089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20.5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隣接市町から業務を受託している消防部門、町立保育園を５園運営している福祉部門、観光地として観光行事を行う商工部門など、固有の特殊事情によると考えるが、今後も職員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92710</xdr:rowOff>
    </xdr:from>
    <xdr:to>
      <xdr:col>7</xdr:col>
      <xdr:colOff>15875</xdr:colOff>
      <xdr:row>39</xdr:row>
      <xdr:rowOff>138430</xdr:rowOff>
    </xdr:to>
    <xdr:cxnSp macro="">
      <xdr:nvCxnSpPr>
        <xdr:cNvPr id="64" name="直線コネクタ 63"/>
        <xdr:cNvCxnSpPr/>
      </xdr:nvCxnSpPr>
      <xdr:spPr>
        <a:xfrm>
          <a:off x="3987800" y="677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39</xdr:row>
      <xdr:rowOff>156718</xdr:rowOff>
    </xdr:to>
    <xdr:cxnSp macro="">
      <xdr:nvCxnSpPr>
        <xdr:cNvPr id="67" name="直線コネクタ 66"/>
        <xdr:cNvCxnSpPr/>
      </xdr:nvCxnSpPr>
      <xdr:spPr>
        <a:xfrm flipV="1">
          <a:off x="3098800" y="67792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28702</xdr:rowOff>
    </xdr:from>
    <xdr:to>
      <xdr:col>4</xdr:col>
      <xdr:colOff>346075</xdr:colOff>
      <xdr:row>39</xdr:row>
      <xdr:rowOff>156718</xdr:rowOff>
    </xdr:to>
    <xdr:cxnSp macro="">
      <xdr:nvCxnSpPr>
        <xdr:cNvPr id="70" name="直線コネクタ 69"/>
        <xdr:cNvCxnSpPr/>
      </xdr:nvCxnSpPr>
      <xdr:spPr>
        <a:xfrm>
          <a:off x="2209800" y="67152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28702</xdr:rowOff>
    </xdr:from>
    <xdr:to>
      <xdr:col>3</xdr:col>
      <xdr:colOff>142875</xdr:colOff>
      <xdr:row>40</xdr:row>
      <xdr:rowOff>76708</xdr:rowOff>
    </xdr:to>
    <xdr:cxnSp macro="">
      <xdr:nvCxnSpPr>
        <xdr:cNvPr id="73" name="直線コネクタ 72"/>
        <xdr:cNvCxnSpPr/>
      </xdr:nvCxnSpPr>
      <xdr:spPr>
        <a:xfrm flipV="1">
          <a:off x="1320800" y="67152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87630</xdr:rowOff>
    </xdr:from>
    <xdr:to>
      <xdr:col>7</xdr:col>
      <xdr:colOff>66675</xdr:colOff>
      <xdr:row>40</xdr:row>
      <xdr:rowOff>17780</xdr:rowOff>
    </xdr:to>
    <xdr:sp macro="" textlink="">
      <xdr:nvSpPr>
        <xdr:cNvPr id="83" name="円/楕円 82"/>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59707</xdr:rowOff>
    </xdr:from>
    <xdr:ext cx="762000" cy="259045"/>
    <xdr:sp macro="" textlink="">
      <xdr:nvSpPr>
        <xdr:cNvPr id="84"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5" name="円/楕円 84"/>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6" name="テキスト ボックス 85"/>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105918</xdr:rowOff>
    </xdr:from>
    <xdr:to>
      <xdr:col>4</xdr:col>
      <xdr:colOff>396875</xdr:colOff>
      <xdr:row>40</xdr:row>
      <xdr:rowOff>36068</xdr:rowOff>
    </xdr:to>
    <xdr:sp macro="" textlink="">
      <xdr:nvSpPr>
        <xdr:cNvPr id="87" name="円/楕円 86"/>
        <xdr:cNvSpPr/>
      </xdr:nvSpPr>
      <xdr:spPr>
        <a:xfrm>
          <a:off x="3048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20845</xdr:rowOff>
    </xdr:from>
    <xdr:ext cx="762000" cy="259045"/>
    <xdr:sp macro="" textlink="">
      <xdr:nvSpPr>
        <xdr:cNvPr id="88" name="テキスト ボックス 87"/>
        <xdr:cNvSpPr txBox="1"/>
      </xdr:nvSpPr>
      <xdr:spPr>
        <a:xfrm>
          <a:off x="2717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149352</xdr:rowOff>
    </xdr:from>
    <xdr:to>
      <xdr:col>3</xdr:col>
      <xdr:colOff>193675</xdr:colOff>
      <xdr:row>39</xdr:row>
      <xdr:rowOff>79502</xdr:rowOff>
    </xdr:to>
    <xdr:sp macro="" textlink="">
      <xdr:nvSpPr>
        <xdr:cNvPr id="89" name="円/楕円 88"/>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64279</xdr:rowOff>
    </xdr:from>
    <xdr:ext cx="762000" cy="259045"/>
    <xdr:sp macro="" textlink="">
      <xdr:nvSpPr>
        <xdr:cNvPr id="90" name="テキスト ボックス 89"/>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25908</xdr:rowOff>
    </xdr:from>
    <xdr:to>
      <xdr:col>1</xdr:col>
      <xdr:colOff>676275</xdr:colOff>
      <xdr:row>40</xdr:row>
      <xdr:rowOff>127508</xdr:rowOff>
    </xdr:to>
    <xdr:sp macro="" textlink="">
      <xdr:nvSpPr>
        <xdr:cNvPr id="91" name="円/楕円 90"/>
        <xdr:cNvSpPr/>
      </xdr:nvSpPr>
      <xdr:spPr>
        <a:xfrm>
          <a:off x="1270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112285</xdr:rowOff>
    </xdr:from>
    <xdr:ext cx="762000" cy="259045"/>
    <xdr:sp macro="" textlink="">
      <xdr:nvSpPr>
        <xdr:cNvPr id="92" name="テキスト ボックス 91"/>
        <xdr:cNvSpPr txBox="1"/>
      </xdr:nvSpPr>
      <xdr:spPr>
        <a:xfrm>
          <a:off x="939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a:t>
          </a:r>
          <a:endParaRPr kumimoji="1" lang="en-US" altLang="ja-JP" sz="1300">
            <a:latin typeface="ＭＳ Ｐゴシック"/>
          </a:endParaRPr>
        </a:p>
        <a:p>
          <a:r>
            <a:rPr kumimoji="1" lang="ja-JP" altLang="en-US" sz="1300">
              <a:latin typeface="ＭＳ Ｐゴシック"/>
            </a:rPr>
            <a:t>　整備事業に関する備品購入費や委託料が増加しているところではあるが、引き続き行財政改革を進めるとともに、コスト削減に努める。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39370</xdr:rowOff>
    </xdr:to>
    <xdr:cxnSp macro="">
      <xdr:nvCxnSpPr>
        <xdr:cNvPr id="125" name="直線コネクタ 124"/>
        <xdr:cNvCxnSpPr/>
      </xdr:nvCxnSpPr>
      <xdr:spPr>
        <a:xfrm>
          <a:off x="15671800" y="2550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8890</xdr:rowOff>
    </xdr:to>
    <xdr:cxnSp macro="">
      <xdr:nvCxnSpPr>
        <xdr:cNvPr id="128" name="直線コネクタ 127"/>
        <xdr:cNvCxnSpPr/>
      </xdr:nvCxnSpPr>
      <xdr:spPr>
        <a:xfrm flipV="1">
          <a:off x="14782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15</xdr:row>
      <xdr:rowOff>8890</xdr:rowOff>
    </xdr:to>
    <xdr:cxnSp macro="">
      <xdr:nvCxnSpPr>
        <xdr:cNvPr id="131" name="直線コネクタ 130"/>
        <xdr:cNvCxnSpPr/>
      </xdr:nvCxnSpPr>
      <xdr:spPr>
        <a:xfrm>
          <a:off x="13893800" y="248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157480</xdr:rowOff>
    </xdr:to>
    <xdr:cxnSp macro="">
      <xdr:nvCxnSpPr>
        <xdr:cNvPr id="134" name="直線コネクタ 133"/>
        <xdr:cNvCxnSpPr/>
      </xdr:nvCxnSpPr>
      <xdr:spPr>
        <a:xfrm flipV="1">
          <a:off x="13004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4" name="円/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6" name="円/楕円 145"/>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7" name="テキスト ボックス 146"/>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0" name="円/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2" name="円/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各年度とも類似団体の平均値を下回っているが、高齢者や児童に係る単独事業が、類似団体に比べて少ないことによるものと考えられる。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54</xdr:row>
      <xdr:rowOff>127000</xdr:rowOff>
    </xdr:to>
    <xdr:cxnSp macro="">
      <xdr:nvCxnSpPr>
        <xdr:cNvPr id="186" name="直線コネクタ 185"/>
        <xdr:cNvCxnSpPr/>
      </xdr:nvCxnSpPr>
      <xdr:spPr>
        <a:xfrm>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114300</xdr:rowOff>
    </xdr:to>
    <xdr:cxnSp macro="">
      <xdr:nvCxnSpPr>
        <xdr:cNvPr id="189" name="直線コネクタ 188"/>
        <xdr:cNvCxnSpPr/>
      </xdr:nvCxnSpPr>
      <xdr:spPr>
        <a:xfrm>
          <a:off x="3098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63500</xdr:rowOff>
    </xdr:to>
    <xdr:cxnSp macro="">
      <xdr:nvCxnSpPr>
        <xdr:cNvPr id="192" name="直線コネクタ 191"/>
        <xdr:cNvCxnSpPr/>
      </xdr:nvCxnSpPr>
      <xdr:spPr>
        <a:xfrm>
          <a:off x="2209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50800</xdr:rowOff>
    </xdr:to>
    <xdr:cxnSp macro="">
      <xdr:nvCxnSpPr>
        <xdr:cNvPr id="195" name="直線コネクタ 194"/>
        <xdr:cNvCxnSpPr/>
      </xdr:nvCxnSpPr>
      <xdr:spPr>
        <a:xfrm>
          <a:off x="1320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7" name="円/楕円 206"/>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08" name="テキスト ボックス 207"/>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09" name="円/楕円 208"/>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10" name="テキスト ボックス 209"/>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類似団体平均を上回っているのは、高齢化率の高い本町において国民健康保険事業、介護保険事業等への繰出金が多額になってきていることが要因として考えられる。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88900</xdr:rowOff>
    </xdr:to>
    <xdr:cxnSp macro="">
      <xdr:nvCxnSpPr>
        <xdr:cNvPr id="247" name="直線コネクタ 246"/>
        <xdr:cNvCxnSpPr/>
      </xdr:nvCxnSpPr>
      <xdr:spPr>
        <a:xfrm>
          <a:off x="15671800" y="9926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153670</xdr:rowOff>
    </xdr:to>
    <xdr:cxnSp macro="">
      <xdr:nvCxnSpPr>
        <xdr:cNvPr id="250" name="直線コネクタ 249"/>
        <xdr:cNvCxnSpPr/>
      </xdr:nvCxnSpPr>
      <xdr:spPr>
        <a:xfrm>
          <a:off x="14782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138430</xdr:rowOff>
    </xdr:to>
    <xdr:cxnSp macro="">
      <xdr:nvCxnSpPr>
        <xdr:cNvPr id="253" name="直線コネクタ 252"/>
        <xdr:cNvCxnSpPr/>
      </xdr:nvCxnSpPr>
      <xdr:spPr>
        <a:xfrm>
          <a:off x="13893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115570</xdr:rowOff>
    </xdr:to>
    <xdr:cxnSp macro="">
      <xdr:nvCxnSpPr>
        <xdr:cNvPr id="256" name="直線コネクタ 255"/>
        <xdr:cNvCxnSpPr/>
      </xdr:nvCxnSpPr>
      <xdr:spPr>
        <a:xfrm>
          <a:off x="13004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6" name="円/楕円 265"/>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7"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8" name="円/楕円 267"/>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69" name="テキスト ボックス 268"/>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0" name="円/楕円 269"/>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1" name="テキスト ボックス 270"/>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2" name="円/楕円 271"/>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3" name="テキスト ボックス 272"/>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4" name="円/楕円 27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5" name="テキスト ボックス 27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年度は過年度支出金等で一時減少したが、地方創生に伴うイベントや対する各団体への補助金、一部事務組合に対する負担金などが多くなったことにより増加したと思われる。</a:t>
          </a:r>
        </a:p>
        <a:p>
          <a:r>
            <a:rPr kumimoji="1" lang="ja-JP" altLang="en-US" sz="1300">
              <a:latin typeface="ＭＳ Ｐゴシック"/>
            </a:rPr>
            <a:t>　また、湯河原町真鶴町衛生組合負担金の負担金の増額が見込まれることから、今後上昇することが予想される。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154432</xdr:rowOff>
    </xdr:to>
    <xdr:cxnSp macro="">
      <xdr:nvCxnSpPr>
        <xdr:cNvPr id="305" name="直線コネクタ 304"/>
        <xdr:cNvCxnSpPr/>
      </xdr:nvCxnSpPr>
      <xdr:spPr>
        <a:xfrm>
          <a:off x="15671800" y="62534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117856</xdr:rowOff>
    </xdr:to>
    <xdr:cxnSp macro="">
      <xdr:nvCxnSpPr>
        <xdr:cNvPr id="308" name="直線コネクタ 307"/>
        <xdr:cNvCxnSpPr/>
      </xdr:nvCxnSpPr>
      <xdr:spPr>
        <a:xfrm flipV="1">
          <a:off x="14782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117856</xdr:rowOff>
    </xdr:to>
    <xdr:cxnSp macro="">
      <xdr:nvCxnSpPr>
        <xdr:cNvPr id="311" name="直線コネクタ 310"/>
        <xdr:cNvCxnSpPr/>
      </xdr:nvCxnSpPr>
      <xdr:spPr>
        <a:xfrm>
          <a:off x="13893800" y="61711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81280</xdr:rowOff>
    </xdr:to>
    <xdr:cxnSp macro="">
      <xdr:nvCxnSpPr>
        <xdr:cNvPr id="314" name="直線コネクタ 313"/>
        <xdr:cNvCxnSpPr/>
      </xdr:nvCxnSpPr>
      <xdr:spPr>
        <a:xfrm flipV="1">
          <a:off x="13004800" y="61711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4" name="円/楕円 323"/>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5"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6" name="円/楕円 325"/>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7" name="テキスト ボックス 32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8" name="円/楕円 327"/>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29" name="テキスト ボックス 328"/>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0" name="円/楕円 329"/>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1" name="テキスト ボックス 330"/>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2" name="円/楕円 331"/>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3" name="テキスト ボックス 332"/>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地方債の発行抑制や、過去に借り入れた高利率の起債償還の終了により、減少傾向にあり、昨年度の類似団体平均より下回った。</a:t>
          </a:r>
          <a:endParaRPr kumimoji="1" lang="en-US" altLang="ja-JP" sz="1300">
            <a:latin typeface="ＭＳ Ｐゴシック"/>
          </a:endParaRPr>
        </a:p>
        <a:p>
          <a:r>
            <a:rPr kumimoji="1" lang="ja-JP" altLang="en-US" sz="1300">
              <a:latin typeface="ＭＳ Ｐゴシック"/>
            </a:rPr>
            <a:t>　今後も事業の取捨選択を的確に実施し、財政の健全化に努める必要がある。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66039</xdr:rowOff>
    </xdr:to>
    <xdr:cxnSp macro="">
      <xdr:nvCxnSpPr>
        <xdr:cNvPr id="366" name="直線コネクタ 365"/>
        <xdr:cNvCxnSpPr/>
      </xdr:nvCxnSpPr>
      <xdr:spPr>
        <a:xfrm flipV="1">
          <a:off x="3987800" y="13088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77</xdr:row>
      <xdr:rowOff>31750</xdr:rowOff>
    </xdr:to>
    <xdr:cxnSp macro="">
      <xdr:nvCxnSpPr>
        <xdr:cNvPr id="369" name="直線コネクタ 368"/>
        <xdr:cNvCxnSpPr/>
      </xdr:nvCxnSpPr>
      <xdr:spPr>
        <a:xfrm flipV="1">
          <a:off x="3098800" y="13096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168911</xdr:rowOff>
    </xdr:to>
    <xdr:cxnSp macro="">
      <xdr:nvCxnSpPr>
        <xdr:cNvPr id="372" name="直線コネクタ 371"/>
        <xdr:cNvCxnSpPr/>
      </xdr:nvCxnSpPr>
      <xdr:spPr>
        <a:xfrm flipV="1">
          <a:off x="2209800" y="132334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168911</xdr:rowOff>
    </xdr:from>
    <xdr:to>
      <xdr:col>3</xdr:col>
      <xdr:colOff>142875</xdr:colOff>
      <xdr:row>78</xdr:row>
      <xdr:rowOff>50800</xdr:rowOff>
    </xdr:to>
    <xdr:cxnSp macro="">
      <xdr:nvCxnSpPr>
        <xdr:cNvPr id="375" name="直線コネクタ 374"/>
        <xdr:cNvCxnSpPr/>
      </xdr:nvCxnSpPr>
      <xdr:spPr>
        <a:xfrm flipV="1">
          <a:off x="1320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5" name="円/楕円 384"/>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6"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7" name="円/楕円 386"/>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127017</xdr:rowOff>
    </xdr:from>
    <xdr:ext cx="736600" cy="259045"/>
    <xdr:sp macro="" textlink="">
      <xdr:nvSpPr>
        <xdr:cNvPr id="388" name="テキスト ボックス 387"/>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89" name="円/楕円 388"/>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90" name="テキスト ボックス 389"/>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118111</xdr:rowOff>
    </xdr:from>
    <xdr:to>
      <xdr:col>3</xdr:col>
      <xdr:colOff>193675</xdr:colOff>
      <xdr:row>78</xdr:row>
      <xdr:rowOff>48261</xdr:rowOff>
    </xdr:to>
    <xdr:sp macro="" textlink="">
      <xdr:nvSpPr>
        <xdr:cNvPr id="391" name="円/楕円 390"/>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33038</xdr:rowOff>
    </xdr:from>
    <xdr:ext cx="762000" cy="259045"/>
    <xdr:sp macro="" textlink="">
      <xdr:nvSpPr>
        <xdr:cNvPr id="392" name="テキスト ボックス 391"/>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93" name="円/楕円 392"/>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94" name="テキスト ボックス 393"/>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a:t>
          </a:r>
          <a:endParaRPr kumimoji="1" lang="en-US" altLang="ja-JP" sz="1300">
            <a:latin typeface="ＭＳ Ｐゴシック"/>
          </a:endParaRPr>
        </a:p>
        <a:p>
          <a:r>
            <a:rPr kumimoji="1" lang="ja-JP" altLang="en-US" sz="1300">
              <a:latin typeface="ＭＳ Ｐゴシック"/>
            </a:rPr>
            <a:t>　主な増要因は人件費によるものと考えられる。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136144</xdr:rowOff>
    </xdr:from>
    <xdr:to>
      <xdr:col>24</xdr:col>
      <xdr:colOff>31750</xdr:colOff>
      <xdr:row>80</xdr:row>
      <xdr:rowOff>17272</xdr:rowOff>
    </xdr:to>
    <xdr:cxnSp macro="">
      <xdr:nvCxnSpPr>
        <xdr:cNvPr id="425" name="直線コネクタ 424"/>
        <xdr:cNvCxnSpPr/>
      </xdr:nvCxnSpPr>
      <xdr:spPr>
        <a:xfrm>
          <a:off x="15671800" y="1350924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79</xdr:row>
      <xdr:rowOff>56135</xdr:rowOff>
    </xdr:to>
    <xdr:cxnSp macro="">
      <xdr:nvCxnSpPr>
        <xdr:cNvPr id="428" name="直線コネクタ 427"/>
        <xdr:cNvCxnSpPr/>
      </xdr:nvCxnSpPr>
      <xdr:spPr>
        <a:xfrm flipV="1">
          <a:off x="14782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79</xdr:row>
      <xdr:rowOff>56135</xdr:rowOff>
    </xdr:to>
    <xdr:cxnSp macro="">
      <xdr:nvCxnSpPr>
        <xdr:cNvPr id="431" name="直線コネクタ 430"/>
        <xdr:cNvCxnSpPr/>
      </xdr:nvCxnSpPr>
      <xdr:spPr>
        <a:xfrm>
          <a:off x="13893800" y="13280644"/>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79</xdr:row>
      <xdr:rowOff>24130</xdr:rowOff>
    </xdr:to>
    <xdr:cxnSp macro="">
      <xdr:nvCxnSpPr>
        <xdr:cNvPr id="434" name="直線コネクタ 433"/>
        <xdr:cNvCxnSpPr/>
      </xdr:nvCxnSpPr>
      <xdr:spPr>
        <a:xfrm flipV="1">
          <a:off x="13004800" y="1328064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137922</xdr:rowOff>
    </xdr:from>
    <xdr:to>
      <xdr:col>24</xdr:col>
      <xdr:colOff>82550</xdr:colOff>
      <xdr:row>80</xdr:row>
      <xdr:rowOff>68072</xdr:rowOff>
    </xdr:to>
    <xdr:sp macro="" textlink="">
      <xdr:nvSpPr>
        <xdr:cNvPr id="444" name="円/楕円 443"/>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109999</xdr:rowOff>
    </xdr:from>
    <xdr:ext cx="762000" cy="259045"/>
    <xdr:sp macro="" textlink="">
      <xdr:nvSpPr>
        <xdr:cNvPr id="445" name="公債費以外該当値テキスト"/>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85344</xdr:rowOff>
    </xdr:from>
    <xdr:to>
      <xdr:col>22</xdr:col>
      <xdr:colOff>615950</xdr:colOff>
      <xdr:row>79</xdr:row>
      <xdr:rowOff>15494</xdr:rowOff>
    </xdr:to>
    <xdr:sp macro="" textlink="">
      <xdr:nvSpPr>
        <xdr:cNvPr id="446" name="円/楕円 445"/>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271</xdr:rowOff>
    </xdr:from>
    <xdr:ext cx="736600" cy="259045"/>
    <xdr:sp macro="" textlink="">
      <xdr:nvSpPr>
        <xdr:cNvPr id="447" name="テキスト ボックス 446"/>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5335</xdr:rowOff>
    </xdr:from>
    <xdr:to>
      <xdr:col>21</xdr:col>
      <xdr:colOff>412750</xdr:colOff>
      <xdr:row>79</xdr:row>
      <xdr:rowOff>106935</xdr:rowOff>
    </xdr:to>
    <xdr:sp macro="" textlink="">
      <xdr:nvSpPr>
        <xdr:cNvPr id="448" name="円/楕円 447"/>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91712</xdr:rowOff>
    </xdr:from>
    <xdr:ext cx="762000" cy="259045"/>
    <xdr:sp macro="" textlink="">
      <xdr:nvSpPr>
        <xdr:cNvPr id="449" name="テキスト ボックス 448"/>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28194</xdr:rowOff>
    </xdr:from>
    <xdr:to>
      <xdr:col>20</xdr:col>
      <xdr:colOff>209550</xdr:colOff>
      <xdr:row>77</xdr:row>
      <xdr:rowOff>129794</xdr:rowOff>
    </xdr:to>
    <xdr:sp macro="" textlink="">
      <xdr:nvSpPr>
        <xdr:cNvPr id="450" name="円/楕円 449"/>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51" name="テキスト ボックス 450"/>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52" name="円/楕円 451"/>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53" name="テキスト ボックス 452"/>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神奈川県湯河原町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160827</xdr:rowOff>
    </xdr:from>
    <xdr:to>
      <xdr:col>4</xdr:col>
      <xdr:colOff>1117600</xdr:colOff>
      <xdr:row>15</xdr:row>
      <xdr:rowOff>165857</xdr:rowOff>
    </xdr:to>
    <xdr:cxnSp macro="">
      <xdr:nvCxnSpPr>
        <xdr:cNvPr id="52" name="直線コネクタ 51"/>
        <xdr:cNvCxnSpPr/>
      </xdr:nvCxnSpPr>
      <xdr:spPr bwMode="auto">
        <a:xfrm>
          <a:off x="5003800" y="2780202"/>
          <a:ext cx="6477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160827</xdr:rowOff>
    </xdr:from>
    <xdr:to>
      <xdr:col>4</xdr:col>
      <xdr:colOff>469900</xdr:colOff>
      <xdr:row>16</xdr:row>
      <xdr:rowOff>54463</xdr:rowOff>
    </xdr:to>
    <xdr:cxnSp macro="">
      <xdr:nvCxnSpPr>
        <xdr:cNvPr id="55" name="直線コネクタ 54"/>
        <xdr:cNvCxnSpPr/>
      </xdr:nvCxnSpPr>
      <xdr:spPr bwMode="auto">
        <a:xfrm flipV="1">
          <a:off x="4305300" y="2780202"/>
          <a:ext cx="698500" cy="6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54463</xdr:rowOff>
    </xdr:from>
    <xdr:to>
      <xdr:col>3</xdr:col>
      <xdr:colOff>904875</xdr:colOff>
      <xdr:row>16</xdr:row>
      <xdr:rowOff>63346</xdr:rowOff>
    </xdr:to>
    <xdr:cxnSp macro="">
      <xdr:nvCxnSpPr>
        <xdr:cNvPr id="58" name="直線コネクタ 57"/>
        <xdr:cNvCxnSpPr/>
      </xdr:nvCxnSpPr>
      <xdr:spPr bwMode="auto">
        <a:xfrm flipV="1">
          <a:off x="3606800" y="2845288"/>
          <a:ext cx="698500" cy="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48536</xdr:rowOff>
    </xdr:from>
    <xdr:to>
      <xdr:col>3</xdr:col>
      <xdr:colOff>206375</xdr:colOff>
      <xdr:row>16</xdr:row>
      <xdr:rowOff>63346</xdr:rowOff>
    </xdr:to>
    <xdr:cxnSp macro="">
      <xdr:nvCxnSpPr>
        <xdr:cNvPr id="61" name="直線コネクタ 60"/>
        <xdr:cNvCxnSpPr/>
      </xdr:nvCxnSpPr>
      <xdr:spPr bwMode="auto">
        <a:xfrm>
          <a:off x="2908300" y="2839361"/>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115057</xdr:rowOff>
    </xdr:from>
    <xdr:to>
      <xdr:col>5</xdr:col>
      <xdr:colOff>34925</xdr:colOff>
      <xdr:row>16</xdr:row>
      <xdr:rowOff>45207</xdr:rowOff>
    </xdr:to>
    <xdr:sp macro="" textlink="">
      <xdr:nvSpPr>
        <xdr:cNvPr id="71" name="円/楕円 70"/>
        <xdr:cNvSpPr/>
      </xdr:nvSpPr>
      <xdr:spPr bwMode="auto">
        <a:xfrm>
          <a:off x="5600700" y="273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131584</xdr:rowOff>
    </xdr:from>
    <xdr:ext cx="762000" cy="259045"/>
    <xdr:sp macro="" textlink="">
      <xdr:nvSpPr>
        <xdr:cNvPr id="72" name="人口1人当たり決算額の推移該当値テキスト130"/>
        <xdr:cNvSpPr txBox="1"/>
      </xdr:nvSpPr>
      <xdr:spPr>
        <a:xfrm>
          <a:off x="5740400" y="257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90,537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110027</xdr:rowOff>
    </xdr:from>
    <xdr:to>
      <xdr:col>4</xdr:col>
      <xdr:colOff>520700</xdr:colOff>
      <xdr:row>16</xdr:row>
      <xdr:rowOff>40177</xdr:rowOff>
    </xdr:to>
    <xdr:sp macro="" textlink="">
      <xdr:nvSpPr>
        <xdr:cNvPr id="73" name="円/楕円 72"/>
        <xdr:cNvSpPr/>
      </xdr:nvSpPr>
      <xdr:spPr bwMode="auto">
        <a:xfrm>
          <a:off x="4953000" y="272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50354</xdr:rowOff>
    </xdr:from>
    <xdr:ext cx="736600" cy="259045"/>
    <xdr:sp macro="" textlink="">
      <xdr:nvSpPr>
        <xdr:cNvPr id="74" name="テキスト ボックス 73"/>
        <xdr:cNvSpPr txBox="1"/>
      </xdr:nvSpPr>
      <xdr:spPr>
        <a:xfrm>
          <a:off x="4622800" y="249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3663</xdr:rowOff>
    </xdr:from>
    <xdr:to>
      <xdr:col>3</xdr:col>
      <xdr:colOff>955675</xdr:colOff>
      <xdr:row>16</xdr:row>
      <xdr:rowOff>105263</xdr:rowOff>
    </xdr:to>
    <xdr:sp macro="" textlink="">
      <xdr:nvSpPr>
        <xdr:cNvPr id="75" name="円/楕円 74"/>
        <xdr:cNvSpPr/>
      </xdr:nvSpPr>
      <xdr:spPr bwMode="auto">
        <a:xfrm>
          <a:off x="4254500" y="279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115440</xdr:rowOff>
    </xdr:from>
    <xdr:ext cx="762000" cy="259045"/>
    <xdr:sp macro="" textlink="">
      <xdr:nvSpPr>
        <xdr:cNvPr id="76" name="テキスト ボックス 75"/>
        <xdr:cNvSpPr txBox="1"/>
      </xdr:nvSpPr>
      <xdr:spPr>
        <a:xfrm>
          <a:off x="3924300" y="256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86,859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12546</xdr:rowOff>
    </xdr:from>
    <xdr:to>
      <xdr:col>3</xdr:col>
      <xdr:colOff>257175</xdr:colOff>
      <xdr:row>16</xdr:row>
      <xdr:rowOff>114146</xdr:rowOff>
    </xdr:to>
    <xdr:sp macro="" textlink="">
      <xdr:nvSpPr>
        <xdr:cNvPr id="77" name="円/楕円 76"/>
        <xdr:cNvSpPr/>
      </xdr:nvSpPr>
      <xdr:spPr bwMode="auto">
        <a:xfrm>
          <a:off x="3556000" y="280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124323</xdr:rowOff>
    </xdr:from>
    <xdr:ext cx="762000" cy="259045"/>
    <xdr:sp macro="" textlink="">
      <xdr:nvSpPr>
        <xdr:cNvPr id="78" name="テキスト ボックス 77"/>
        <xdr:cNvSpPr txBox="1"/>
      </xdr:nvSpPr>
      <xdr:spPr>
        <a:xfrm>
          <a:off x="3225800" y="257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86,315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169186</xdr:rowOff>
    </xdr:from>
    <xdr:to>
      <xdr:col>2</xdr:col>
      <xdr:colOff>692150</xdr:colOff>
      <xdr:row>16</xdr:row>
      <xdr:rowOff>99336</xdr:rowOff>
    </xdr:to>
    <xdr:sp macro="" textlink="">
      <xdr:nvSpPr>
        <xdr:cNvPr id="79" name="円/楕円 78"/>
        <xdr:cNvSpPr/>
      </xdr:nvSpPr>
      <xdr:spPr bwMode="auto">
        <a:xfrm>
          <a:off x="2857500" y="278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109513</xdr:rowOff>
    </xdr:from>
    <xdr:ext cx="762000" cy="259045"/>
    <xdr:sp macro="" textlink="">
      <xdr:nvSpPr>
        <xdr:cNvPr id="80" name="テキスト ボックス 79"/>
        <xdr:cNvSpPr txBox="1"/>
      </xdr:nvSpPr>
      <xdr:spPr>
        <a:xfrm>
          <a:off x="2527300" y="255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27597</xdr:rowOff>
    </xdr:from>
    <xdr:to>
      <xdr:col>4</xdr:col>
      <xdr:colOff>1117600</xdr:colOff>
      <xdr:row>38</xdr:row>
      <xdr:rowOff>56782</xdr:rowOff>
    </xdr:to>
    <xdr:cxnSp macro="">
      <xdr:nvCxnSpPr>
        <xdr:cNvPr id="114" name="直線コネクタ 113"/>
        <xdr:cNvCxnSpPr/>
      </xdr:nvCxnSpPr>
      <xdr:spPr bwMode="auto">
        <a:xfrm flipV="1">
          <a:off x="5003800" y="7495197"/>
          <a:ext cx="647700" cy="29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29578</xdr:rowOff>
    </xdr:from>
    <xdr:to>
      <xdr:col>4</xdr:col>
      <xdr:colOff>469900</xdr:colOff>
      <xdr:row>38</xdr:row>
      <xdr:rowOff>56782</xdr:rowOff>
    </xdr:to>
    <xdr:cxnSp macro="">
      <xdr:nvCxnSpPr>
        <xdr:cNvPr id="117" name="直線コネクタ 116"/>
        <xdr:cNvCxnSpPr/>
      </xdr:nvCxnSpPr>
      <xdr:spPr bwMode="auto">
        <a:xfrm>
          <a:off x="4305300" y="7497178"/>
          <a:ext cx="6985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177978</xdr:rowOff>
    </xdr:from>
    <xdr:to>
      <xdr:col>3</xdr:col>
      <xdr:colOff>904875</xdr:colOff>
      <xdr:row>38</xdr:row>
      <xdr:rowOff>29578</xdr:rowOff>
    </xdr:to>
    <xdr:cxnSp macro="">
      <xdr:nvCxnSpPr>
        <xdr:cNvPr id="120" name="直線コネクタ 119"/>
        <xdr:cNvCxnSpPr/>
      </xdr:nvCxnSpPr>
      <xdr:spPr bwMode="auto">
        <a:xfrm>
          <a:off x="3606800" y="7302678"/>
          <a:ext cx="698500" cy="19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98082</xdr:rowOff>
    </xdr:from>
    <xdr:to>
      <xdr:col>3</xdr:col>
      <xdr:colOff>206375</xdr:colOff>
      <xdr:row>37</xdr:row>
      <xdr:rowOff>177978</xdr:rowOff>
    </xdr:to>
    <xdr:cxnSp macro="">
      <xdr:nvCxnSpPr>
        <xdr:cNvPr id="123" name="直線コネクタ 122"/>
        <xdr:cNvCxnSpPr/>
      </xdr:nvCxnSpPr>
      <xdr:spPr bwMode="auto">
        <a:xfrm>
          <a:off x="2908300" y="7222782"/>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319697</xdr:rowOff>
    </xdr:from>
    <xdr:to>
      <xdr:col>5</xdr:col>
      <xdr:colOff>34925</xdr:colOff>
      <xdr:row>38</xdr:row>
      <xdr:rowOff>78397</xdr:rowOff>
    </xdr:to>
    <xdr:sp macro="" textlink="">
      <xdr:nvSpPr>
        <xdr:cNvPr id="133" name="円/楕円 132"/>
        <xdr:cNvSpPr/>
      </xdr:nvSpPr>
      <xdr:spPr bwMode="auto">
        <a:xfrm>
          <a:off x="5600700" y="744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291774</xdr:rowOff>
    </xdr:from>
    <xdr:ext cx="762000" cy="259045"/>
    <xdr:sp macro="" textlink="">
      <xdr:nvSpPr>
        <xdr:cNvPr id="134" name="人口1人当たり決算額の推移該当値テキスト445"/>
        <xdr:cNvSpPr txBox="1"/>
      </xdr:nvSpPr>
      <xdr:spPr>
        <a:xfrm>
          <a:off x="5740400" y="74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5982</xdr:rowOff>
    </xdr:from>
    <xdr:to>
      <xdr:col>4</xdr:col>
      <xdr:colOff>520700</xdr:colOff>
      <xdr:row>38</xdr:row>
      <xdr:rowOff>107582</xdr:rowOff>
    </xdr:to>
    <xdr:sp macro="" textlink="">
      <xdr:nvSpPr>
        <xdr:cNvPr id="135" name="円/楕円 134"/>
        <xdr:cNvSpPr/>
      </xdr:nvSpPr>
      <xdr:spPr bwMode="auto">
        <a:xfrm>
          <a:off x="4953000" y="747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92359</xdr:rowOff>
    </xdr:from>
    <xdr:ext cx="736600" cy="259045"/>
    <xdr:sp macro="" textlink="">
      <xdr:nvSpPr>
        <xdr:cNvPr id="136" name="テキスト ボックス 135"/>
        <xdr:cNvSpPr txBox="1"/>
      </xdr:nvSpPr>
      <xdr:spPr>
        <a:xfrm>
          <a:off x="4622800" y="755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321678</xdr:rowOff>
    </xdr:from>
    <xdr:to>
      <xdr:col>3</xdr:col>
      <xdr:colOff>955675</xdr:colOff>
      <xdr:row>38</xdr:row>
      <xdr:rowOff>80378</xdr:rowOff>
    </xdr:to>
    <xdr:sp macro="" textlink="">
      <xdr:nvSpPr>
        <xdr:cNvPr id="137" name="円/楕円 136"/>
        <xdr:cNvSpPr/>
      </xdr:nvSpPr>
      <xdr:spPr bwMode="auto">
        <a:xfrm>
          <a:off x="4254500" y="744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65155</xdr:rowOff>
    </xdr:from>
    <xdr:ext cx="762000" cy="259045"/>
    <xdr:sp macro="" textlink="">
      <xdr:nvSpPr>
        <xdr:cNvPr id="138" name="テキスト ボックス 137"/>
        <xdr:cNvSpPr txBox="1"/>
      </xdr:nvSpPr>
      <xdr:spPr>
        <a:xfrm>
          <a:off x="3924300" y="753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127178</xdr:rowOff>
    </xdr:from>
    <xdr:to>
      <xdr:col>3</xdr:col>
      <xdr:colOff>257175</xdr:colOff>
      <xdr:row>37</xdr:row>
      <xdr:rowOff>228778</xdr:rowOff>
    </xdr:to>
    <xdr:sp macro="" textlink="">
      <xdr:nvSpPr>
        <xdr:cNvPr id="139" name="円/楕円 138"/>
        <xdr:cNvSpPr/>
      </xdr:nvSpPr>
      <xdr:spPr bwMode="auto">
        <a:xfrm>
          <a:off x="3556000" y="725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213555</xdr:rowOff>
    </xdr:from>
    <xdr:ext cx="762000" cy="259045"/>
    <xdr:sp macro="" textlink="">
      <xdr:nvSpPr>
        <xdr:cNvPr id="140" name="テキスト ボックス 139"/>
        <xdr:cNvSpPr txBox="1"/>
      </xdr:nvSpPr>
      <xdr:spPr>
        <a:xfrm>
          <a:off x="3225800" y="733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47282</xdr:rowOff>
    </xdr:from>
    <xdr:to>
      <xdr:col>2</xdr:col>
      <xdr:colOff>692150</xdr:colOff>
      <xdr:row>37</xdr:row>
      <xdr:rowOff>148882</xdr:rowOff>
    </xdr:to>
    <xdr:sp macro="" textlink="">
      <xdr:nvSpPr>
        <xdr:cNvPr id="141" name="円/楕円 140"/>
        <xdr:cNvSpPr/>
      </xdr:nvSpPr>
      <xdr:spPr bwMode="auto">
        <a:xfrm>
          <a:off x="2857500" y="717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133659</xdr:rowOff>
    </xdr:from>
    <xdr:ext cx="762000" cy="259045"/>
    <xdr:sp macro="" textlink="">
      <xdr:nvSpPr>
        <xdr:cNvPr id="142" name="テキスト ボックス 141"/>
        <xdr:cNvSpPr txBox="1"/>
      </xdr:nvSpPr>
      <xdr:spPr>
        <a:xfrm>
          <a:off x="2527300" y="72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25,683
25,406
40.97
10,335,383
9,837,898
422,429
5,524,290
8,269,089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166999</xdr:rowOff>
    </xdr:from>
    <xdr:to>
      <xdr:col>6</xdr:col>
      <xdr:colOff>511175</xdr:colOff>
      <xdr:row>34</xdr:row>
      <xdr:rowOff>1664</xdr:rowOff>
    </xdr:to>
    <xdr:cxnSp macro="">
      <xdr:nvCxnSpPr>
        <xdr:cNvPr id="61" name="直線コネクタ 60"/>
        <xdr:cNvCxnSpPr/>
      </xdr:nvCxnSpPr>
      <xdr:spPr>
        <a:xfrm>
          <a:off x="3797300" y="5824849"/>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162636</xdr:rowOff>
    </xdr:from>
    <xdr:to>
      <xdr:col>5</xdr:col>
      <xdr:colOff>358775</xdr:colOff>
      <xdr:row>33</xdr:row>
      <xdr:rowOff>166999</xdr:rowOff>
    </xdr:to>
    <xdr:cxnSp macro="">
      <xdr:nvCxnSpPr>
        <xdr:cNvPr id="64" name="直線コネクタ 63"/>
        <xdr:cNvCxnSpPr/>
      </xdr:nvCxnSpPr>
      <xdr:spPr>
        <a:xfrm>
          <a:off x="2908300" y="5820486"/>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162636</xdr:rowOff>
    </xdr:from>
    <xdr:to>
      <xdr:col>4</xdr:col>
      <xdr:colOff>155575</xdr:colOff>
      <xdr:row>34</xdr:row>
      <xdr:rowOff>10427</xdr:rowOff>
    </xdr:to>
    <xdr:cxnSp macro="">
      <xdr:nvCxnSpPr>
        <xdr:cNvPr id="67" name="直線コネクタ 66"/>
        <xdr:cNvCxnSpPr/>
      </xdr:nvCxnSpPr>
      <xdr:spPr>
        <a:xfrm flipV="1">
          <a:off x="2019300" y="5820486"/>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165227</xdr:rowOff>
    </xdr:from>
    <xdr:to>
      <xdr:col>2</xdr:col>
      <xdr:colOff>638175</xdr:colOff>
      <xdr:row>34</xdr:row>
      <xdr:rowOff>10427</xdr:rowOff>
    </xdr:to>
    <xdr:cxnSp macro="">
      <xdr:nvCxnSpPr>
        <xdr:cNvPr id="70" name="直線コネクタ 69"/>
        <xdr:cNvCxnSpPr/>
      </xdr:nvCxnSpPr>
      <xdr:spPr>
        <a:xfrm>
          <a:off x="1130300" y="5823077"/>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122314</xdr:rowOff>
    </xdr:from>
    <xdr:to>
      <xdr:col>6</xdr:col>
      <xdr:colOff>561975</xdr:colOff>
      <xdr:row>34</xdr:row>
      <xdr:rowOff>52464</xdr:rowOff>
    </xdr:to>
    <xdr:sp macro="" textlink="">
      <xdr:nvSpPr>
        <xdr:cNvPr id="80" name="円/楕円 79"/>
        <xdr:cNvSpPr/>
      </xdr:nvSpPr>
      <xdr:spPr>
        <a:xfrm>
          <a:off x="4584700" y="57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145191</xdr:rowOff>
    </xdr:from>
    <xdr:ext cx="534377" cy="259045"/>
    <xdr:sp macro="" textlink="">
      <xdr:nvSpPr>
        <xdr:cNvPr id="81" name="人件費該当値テキスト"/>
        <xdr:cNvSpPr txBox="1"/>
      </xdr:nvSpPr>
      <xdr:spPr>
        <a:xfrm>
          <a:off x="4686300" y="56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87,246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116199</xdr:rowOff>
    </xdr:from>
    <xdr:to>
      <xdr:col>5</xdr:col>
      <xdr:colOff>409575</xdr:colOff>
      <xdr:row>34</xdr:row>
      <xdr:rowOff>46349</xdr:rowOff>
    </xdr:to>
    <xdr:sp macro="" textlink="">
      <xdr:nvSpPr>
        <xdr:cNvPr id="82" name="円/楕円 81"/>
        <xdr:cNvSpPr/>
      </xdr:nvSpPr>
      <xdr:spPr>
        <a:xfrm>
          <a:off x="3746500" y="57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62876</xdr:rowOff>
    </xdr:from>
    <xdr:ext cx="534377" cy="259045"/>
    <xdr:sp macro="" textlink="">
      <xdr:nvSpPr>
        <xdr:cNvPr id="83" name="テキスト ボックス 82"/>
        <xdr:cNvSpPr txBox="1"/>
      </xdr:nvSpPr>
      <xdr:spPr>
        <a:xfrm>
          <a:off x="3530111" y="5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87,567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111836</xdr:rowOff>
    </xdr:from>
    <xdr:to>
      <xdr:col>4</xdr:col>
      <xdr:colOff>206375</xdr:colOff>
      <xdr:row>34</xdr:row>
      <xdr:rowOff>41986</xdr:rowOff>
    </xdr:to>
    <xdr:sp macro="" textlink="">
      <xdr:nvSpPr>
        <xdr:cNvPr id="84" name="円/楕円 83"/>
        <xdr:cNvSpPr/>
      </xdr:nvSpPr>
      <xdr:spPr>
        <a:xfrm>
          <a:off x="2857500" y="57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58513</xdr:rowOff>
    </xdr:from>
    <xdr:ext cx="534377" cy="259045"/>
    <xdr:sp macro="" textlink="">
      <xdr:nvSpPr>
        <xdr:cNvPr id="85" name="テキスト ボックス 84"/>
        <xdr:cNvSpPr txBox="1"/>
      </xdr:nvSpPr>
      <xdr:spPr>
        <a:xfrm>
          <a:off x="2641111" y="554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131077</xdr:rowOff>
    </xdr:from>
    <xdr:to>
      <xdr:col>3</xdr:col>
      <xdr:colOff>3175</xdr:colOff>
      <xdr:row>34</xdr:row>
      <xdr:rowOff>61227</xdr:rowOff>
    </xdr:to>
    <xdr:sp macro="" textlink="">
      <xdr:nvSpPr>
        <xdr:cNvPr id="86" name="円/楕円 85"/>
        <xdr:cNvSpPr/>
      </xdr:nvSpPr>
      <xdr:spPr>
        <a:xfrm>
          <a:off x="1968500" y="57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77754</xdr:rowOff>
    </xdr:from>
    <xdr:ext cx="534377" cy="259045"/>
    <xdr:sp macro="" textlink="">
      <xdr:nvSpPr>
        <xdr:cNvPr id="87" name="テキスト ボックス 86"/>
        <xdr:cNvSpPr txBox="1"/>
      </xdr:nvSpPr>
      <xdr:spPr>
        <a:xfrm>
          <a:off x="1752111" y="55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114427</xdr:rowOff>
    </xdr:from>
    <xdr:to>
      <xdr:col>1</xdr:col>
      <xdr:colOff>485775</xdr:colOff>
      <xdr:row>34</xdr:row>
      <xdr:rowOff>44577</xdr:rowOff>
    </xdr:to>
    <xdr:sp macro="" textlink="">
      <xdr:nvSpPr>
        <xdr:cNvPr id="88" name="円/楕円 87"/>
        <xdr:cNvSpPr/>
      </xdr:nvSpPr>
      <xdr:spPr>
        <a:xfrm>
          <a:off x="1079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61104</xdr:rowOff>
    </xdr:from>
    <xdr:ext cx="534377" cy="259045"/>
    <xdr:sp macro="" textlink="">
      <xdr:nvSpPr>
        <xdr:cNvPr id="89" name="テキスト ボックス 88"/>
        <xdr:cNvSpPr txBox="1"/>
      </xdr:nvSpPr>
      <xdr:spPr>
        <a:xfrm>
          <a:off x="863111" y="55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51232</xdr:rowOff>
    </xdr:from>
    <xdr:to>
      <xdr:col>6</xdr:col>
      <xdr:colOff>511175</xdr:colOff>
      <xdr:row>57</xdr:row>
      <xdr:rowOff>68742</xdr:rowOff>
    </xdr:to>
    <xdr:cxnSp macro="">
      <xdr:nvCxnSpPr>
        <xdr:cNvPr id="116" name="直線コネクタ 115"/>
        <xdr:cNvCxnSpPr/>
      </xdr:nvCxnSpPr>
      <xdr:spPr>
        <a:xfrm flipV="1">
          <a:off x="3797300" y="9823882"/>
          <a:ext cx="8382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68742</xdr:rowOff>
    </xdr:from>
    <xdr:to>
      <xdr:col>5</xdr:col>
      <xdr:colOff>358775</xdr:colOff>
      <xdr:row>57</xdr:row>
      <xdr:rowOff>85106</xdr:rowOff>
    </xdr:to>
    <xdr:cxnSp macro="">
      <xdr:nvCxnSpPr>
        <xdr:cNvPr id="119" name="直線コネクタ 118"/>
        <xdr:cNvCxnSpPr/>
      </xdr:nvCxnSpPr>
      <xdr:spPr>
        <a:xfrm flipV="1">
          <a:off x="2908300" y="9841392"/>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85106</xdr:rowOff>
    </xdr:from>
    <xdr:to>
      <xdr:col>4</xdr:col>
      <xdr:colOff>155575</xdr:colOff>
      <xdr:row>57</xdr:row>
      <xdr:rowOff>100724</xdr:rowOff>
    </xdr:to>
    <xdr:cxnSp macro="">
      <xdr:nvCxnSpPr>
        <xdr:cNvPr id="122" name="直線コネクタ 121"/>
        <xdr:cNvCxnSpPr/>
      </xdr:nvCxnSpPr>
      <xdr:spPr>
        <a:xfrm flipV="1">
          <a:off x="2019300" y="9857756"/>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99068</xdr:rowOff>
    </xdr:from>
    <xdr:to>
      <xdr:col>2</xdr:col>
      <xdr:colOff>638175</xdr:colOff>
      <xdr:row>57</xdr:row>
      <xdr:rowOff>100724</xdr:rowOff>
    </xdr:to>
    <xdr:cxnSp macro="">
      <xdr:nvCxnSpPr>
        <xdr:cNvPr id="125" name="直線コネクタ 124"/>
        <xdr:cNvCxnSpPr/>
      </xdr:nvCxnSpPr>
      <xdr:spPr>
        <a:xfrm>
          <a:off x="1130300" y="9871718"/>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432</xdr:rowOff>
    </xdr:from>
    <xdr:to>
      <xdr:col>6</xdr:col>
      <xdr:colOff>561975</xdr:colOff>
      <xdr:row>57</xdr:row>
      <xdr:rowOff>102032</xdr:rowOff>
    </xdr:to>
    <xdr:sp macro="" textlink="">
      <xdr:nvSpPr>
        <xdr:cNvPr id="135" name="円/楕円 134"/>
        <xdr:cNvSpPr/>
      </xdr:nvSpPr>
      <xdr:spPr>
        <a:xfrm>
          <a:off x="45847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17942</xdr:rowOff>
    </xdr:from>
    <xdr:to>
      <xdr:col>5</xdr:col>
      <xdr:colOff>409575</xdr:colOff>
      <xdr:row>57</xdr:row>
      <xdr:rowOff>119542</xdr:rowOff>
    </xdr:to>
    <xdr:sp macro="" textlink="">
      <xdr:nvSpPr>
        <xdr:cNvPr id="137" name="円/楕円 136"/>
        <xdr:cNvSpPr/>
      </xdr:nvSpPr>
      <xdr:spPr>
        <a:xfrm>
          <a:off x="3746500" y="97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110669</xdr:rowOff>
    </xdr:from>
    <xdr:ext cx="534377" cy="259045"/>
    <xdr:sp macro="" textlink="">
      <xdr:nvSpPr>
        <xdr:cNvPr id="138" name="テキスト ボックス 137"/>
        <xdr:cNvSpPr txBox="1"/>
      </xdr:nvSpPr>
      <xdr:spPr>
        <a:xfrm>
          <a:off x="3530111" y="98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34306</xdr:rowOff>
    </xdr:from>
    <xdr:to>
      <xdr:col>4</xdr:col>
      <xdr:colOff>206375</xdr:colOff>
      <xdr:row>57</xdr:row>
      <xdr:rowOff>135906</xdr:rowOff>
    </xdr:to>
    <xdr:sp macro="" textlink="">
      <xdr:nvSpPr>
        <xdr:cNvPr id="139" name="円/楕円 138"/>
        <xdr:cNvSpPr/>
      </xdr:nvSpPr>
      <xdr:spPr>
        <a:xfrm>
          <a:off x="2857500" y="98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127033</xdr:rowOff>
    </xdr:from>
    <xdr:ext cx="534377" cy="259045"/>
    <xdr:sp macro="" textlink="">
      <xdr:nvSpPr>
        <xdr:cNvPr id="140" name="テキスト ボックス 139"/>
        <xdr:cNvSpPr txBox="1"/>
      </xdr:nvSpPr>
      <xdr:spPr>
        <a:xfrm>
          <a:off x="2641111" y="989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49924</xdr:rowOff>
    </xdr:from>
    <xdr:to>
      <xdr:col>3</xdr:col>
      <xdr:colOff>3175</xdr:colOff>
      <xdr:row>57</xdr:row>
      <xdr:rowOff>151524</xdr:rowOff>
    </xdr:to>
    <xdr:sp macro="" textlink="">
      <xdr:nvSpPr>
        <xdr:cNvPr id="141" name="円/楕円 140"/>
        <xdr:cNvSpPr/>
      </xdr:nvSpPr>
      <xdr:spPr>
        <a:xfrm>
          <a:off x="1968500" y="98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142651</xdr:rowOff>
    </xdr:from>
    <xdr:ext cx="534377" cy="259045"/>
    <xdr:sp macro="" textlink="">
      <xdr:nvSpPr>
        <xdr:cNvPr id="142" name="テキスト ボックス 141"/>
        <xdr:cNvSpPr txBox="1"/>
      </xdr:nvSpPr>
      <xdr:spPr>
        <a:xfrm>
          <a:off x="1752111" y="99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48268</xdr:rowOff>
    </xdr:from>
    <xdr:to>
      <xdr:col>1</xdr:col>
      <xdr:colOff>485775</xdr:colOff>
      <xdr:row>57</xdr:row>
      <xdr:rowOff>149868</xdr:rowOff>
    </xdr:to>
    <xdr:sp macro="" textlink="">
      <xdr:nvSpPr>
        <xdr:cNvPr id="143" name="円/楕円 142"/>
        <xdr:cNvSpPr/>
      </xdr:nvSpPr>
      <xdr:spPr>
        <a:xfrm>
          <a:off x="1079500" y="98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140995</xdr:rowOff>
    </xdr:from>
    <xdr:ext cx="534377" cy="259045"/>
    <xdr:sp macro="" textlink="">
      <xdr:nvSpPr>
        <xdr:cNvPr id="144" name="テキスト ボックス 143"/>
        <xdr:cNvSpPr txBox="1"/>
      </xdr:nvSpPr>
      <xdr:spPr>
        <a:xfrm>
          <a:off x="863111" y="9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162179</xdr:rowOff>
    </xdr:from>
    <xdr:to>
      <xdr:col>6</xdr:col>
      <xdr:colOff>511175</xdr:colOff>
      <xdr:row>78</xdr:row>
      <xdr:rowOff>55347</xdr:rowOff>
    </xdr:to>
    <xdr:cxnSp macro="">
      <xdr:nvCxnSpPr>
        <xdr:cNvPr id="173" name="直線コネクタ 172"/>
        <xdr:cNvCxnSpPr/>
      </xdr:nvCxnSpPr>
      <xdr:spPr>
        <a:xfrm>
          <a:off x="3797300" y="13363829"/>
          <a:ext cx="8382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162179</xdr:rowOff>
    </xdr:from>
    <xdr:to>
      <xdr:col>5</xdr:col>
      <xdr:colOff>358775</xdr:colOff>
      <xdr:row>78</xdr:row>
      <xdr:rowOff>54890</xdr:rowOff>
    </xdr:to>
    <xdr:cxnSp macro="">
      <xdr:nvCxnSpPr>
        <xdr:cNvPr id="176" name="直線コネクタ 175"/>
        <xdr:cNvCxnSpPr/>
      </xdr:nvCxnSpPr>
      <xdr:spPr>
        <a:xfrm flipV="1">
          <a:off x="2908300" y="13363829"/>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54890</xdr:rowOff>
    </xdr:from>
    <xdr:to>
      <xdr:col>4</xdr:col>
      <xdr:colOff>155575</xdr:colOff>
      <xdr:row>78</xdr:row>
      <xdr:rowOff>65405</xdr:rowOff>
    </xdr:to>
    <xdr:cxnSp macro="">
      <xdr:nvCxnSpPr>
        <xdr:cNvPr id="179" name="直線コネクタ 178"/>
        <xdr:cNvCxnSpPr/>
      </xdr:nvCxnSpPr>
      <xdr:spPr>
        <a:xfrm flipV="1">
          <a:off x="2019300" y="1342799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65405</xdr:rowOff>
    </xdr:from>
    <xdr:to>
      <xdr:col>2</xdr:col>
      <xdr:colOff>638175</xdr:colOff>
      <xdr:row>78</xdr:row>
      <xdr:rowOff>73558</xdr:rowOff>
    </xdr:to>
    <xdr:cxnSp macro="">
      <xdr:nvCxnSpPr>
        <xdr:cNvPr id="182" name="直線コネクタ 181"/>
        <xdr:cNvCxnSpPr/>
      </xdr:nvCxnSpPr>
      <xdr:spPr>
        <a:xfrm flipV="1">
          <a:off x="1130300" y="1343850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4547</xdr:rowOff>
    </xdr:from>
    <xdr:to>
      <xdr:col>6</xdr:col>
      <xdr:colOff>561975</xdr:colOff>
      <xdr:row>78</xdr:row>
      <xdr:rowOff>106147</xdr:rowOff>
    </xdr:to>
    <xdr:sp macro="" textlink="">
      <xdr:nvSpPr>
        <xdr:cNvPr id="192" name="円/楕円 191"/>
        <xdr:cNvSpPr/>
      </xdr:nvSpPr>
      <xdr:spPr>
        <a:xfrm>
          <a:off x="45847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154424</xdr:rowOff>
    </xdr:from>
    <xdr:ext cx="469744" cy="259045"/>
    <xdr:sp macro="" textlink="">
      <xdr:nvSpPr>
        <xdr:cNvPr id="193" name="維持補修費該当値テキスト"/>
        <xdr:cNvSpPr txBox="1"/>
      </xdr:nvSpPr>
      <xdr:spPr>
        <a:xfrm>
          <a:off x="4686300" y="133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111379</xdr:rowOff>
    </xdr:from>
    <xdr:to>
      <xdr:col>5</xdr:col>
      <xdr:colOff>409575</xdr:colOff>
      <xdr:row>78</xdr:row>
      <xdr:rowOff>41529</xdr:rowOff>
    </xdr:to>
    <xdr:sp macro="" textlink="">
      <xdr:nvSpPr>
        <xdr:cNvPr id="194" name="円/楕円 193"/>
        <xdr:cNvSpPr/>
      </xdr:nvSpPr>
      <xdr:spPr>
        <a:xfrm>
          <a:off x="3746500" y="13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32656</xdr:rowOff>
    </xdr:from>
    <xdr:ext cx="469744" cy="259045"/>
    <xdr:sp macro="" textlink="">
      <xdr:nvSpPr>
        <xdr:cNvPr id="195" name="テキスト ボックス 194"/>
        <xdr:cNvSpPr txBox="1"/>
      </xdr:nvSpPr>
      <xdr:spPr>
        <a:xfrm>
          <a:off x="3562427" y="134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4090</xdr:rowOff>
    </xdr:from>
    <xdr:to>
      <xdr:col>4</xdr:col>
      <xdr:colOff>206375</xdr:colOff>
      <xdr:row>78</xdr:row>
      <xdr:rowOff>105690</xdr:rowOff>
    </xdr:to>
    <xdr:sp macro="" textlink="">
      <xdr:nvSpPr>
        <xdr:cNvPr id="196" name="円/楕円 195"/>
        <xdr:cNvSpPr/>
      </xdr:nvSpPr>
      <xdr:spPr>
        <a:xfrm>
          <a:off x="2857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96817</xdr:rowOff>
    </xdr:from>
    <xdr:ext cx="469744" cy="259045"/>
    <xdr:sp macro="" textlink="">
      <xdr:nvSpPr>
        <xdr:cNvPr id="197" name="テキスト ボックス 196"/>
        <xdr:cNvSpPr txBox="1"/>
      </xdr:nvSpPr>
      <xdr:spPr>
        <a:xfrm>
          <a:off x="2673427"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14605</xdr:rowOff>
    </xdr:from>
    <xdr:to>
      <xdr:col>3</xdr:col>
      <xdr:colOff>3175</xdr:colOff>
      <xdr:row>78</xdr:row>
      <xdr:rowOff>116205</xdr:rowOff>
    </xdr:to>
    <xdr:sp macro="" textlink="">
      <xdr:nvSpPr>
        <xdr:cNvPr id="198" name="円/楕円 197"/>
        <xdr:cNvSpPr/>
      </xdr:nvSpPr>
      <xdr:spPr>
        <a:xfrm>
          <a:off x="1968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107332</xdr:rowOff>
    </xdr:from>
    <xdr:ext cx="469744" cy="259045"/>
    <xdr:sp macro="" textlink="">
      <xdr:nvSpPr>
        <xdr:cNvPr id="199" name="テキスト ボックス 198"/>
        <xdr:cNvSpPr txBox="1"/>
      </xdr:nvSpPr>
      <xdr:spPr>
        <a:xfrm>
          <a:off x="1784427"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22758</xdr:rowOff>
    </xdr:from>
    <xdr:to>
      <xdr:col>1</xdr:col>
      <xdr:colOff>485775</xdr:colOff>
      <xdr:row>78</xdr:row>
      <xdr:rowOff>124358</xdr:rowOff>
    </xdr:to>
    <xdr:sp macro="" textlink="">
      <xdr:nvSpPr>
        <xdr:cNvPr id="200" name="円/楕円 199"/>
        <xdr:cNvSpPr/>
      </xdr:nvSpPr>
      <xdr:spPr>
        <a:xfrm>
          <a:off x="1079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115485</xdr:rowOff>
    </xdr:from>
    <xdr:ext cx="469744" cy="259045"/>
    <xdr:sp macro="" textlink="">
      <xdr:nvSpPr>
        <xdr:cNvPr id="201" name="テキスト ボックス 200"/>
        <xdr:cNvSpPr txBox="1"/>
      </xdr:nvSpPr>
      <xdr:spPr>
        <a:xfrm>
          <a:off x="895427" y="134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21693</xdr:rowOff>
    </xdr:from>
    <xdr:to>
      <xdr:col>6</xdr:col>
      <xdr:colOff>510540</xdr:colOff>
      <xdr:row>97</xdr:row>
      <xdr:rowOff>141675</xdr:rowOff>
    </xdr:to>
    <xdr:cxnSp macro="">
      <xdr:nvCxnSpPr>
        <xdr:cNvPr id="228" name="直線コネクタ 227"/>
        <xdr:cNvCxnSpPr/>
      </xdr:nvCxnSpPr>
      <xdr:spPr>
        <a:xfrm flipV="1">
          <a:off x="4633595" y="15452193"/>
          <a:ext cx="1270" cy="1320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145502</xdr:rowOff>
    </xdr:from>
    <xdr:ext cx="534377" cy="259045"/>
    <xdr:sp macro="" textlink="">
      <xdr:nvSpPr>
        <xdr:cNvPr id="229" name="扶助費最小値テキスト"/>
        <xdr:cNvSpPr txBox="1"/>
      </xdr:nvSpPr>
      <xdr:spPr>
        <a:xfrm>
          <a:off x="4686300" y="167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97</xdr:row>
      <xdr:rowOff>141675</xdr:rowOff>
    </xdr:from>
    <xdr:to>
      <xdr:col>6</xdr:col>
      <xdr:colOff>600075</xdr:colOff>
      <xdr:row>97</xdr:row>
      <xdr:rowOff>141675</xdr:rowOff>
    </xdr:to>
    <xdr:cxnSp macro="">
      <xdr:nvCxnSpPr>
        <xdr:cNvPr id="230" name="直線コネクタ 229"/>
        <xdr:cNvCxnSpPr/>
      </xdr:nvCxnSpPr>
      <xdr:spPr>
        <a:xfrm>
          <a:off x="4546600" y="167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139820</xdr:rowOff>
    </xdr:from>
    <xdr:ext cx="599010" cy="259045"/>
    <xdr:sp macro="" textlink="">
      <xdr:nvSpPr>
        <xdr:cNvPr id="231" name="扶助費最大値テキスト"/>
        <xdr:cNvSpPr txBox="1"/>
      </xdr:nvSpPr>
      <xdr:spPr>
        <a:xfrm>
          <a:off x="4686300" y="15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21693</xdr:rowOff>
    </xdr:from>
    <xdr:to>
      <xdr:col>6</xdr:col>
      <xdr:colOff>600075</xdr:colOff>
      <xdr:row>90</xdr:row>
      <xdr:rowOff>21693</xdr:rowOff>
    </xdr:to>
    <xdr:cxnSp macro="">
      <xdr:nvCxnSpPr>
        <xdr:cNvPr id="232" name="直線コネクタ 231"/>
        <xdr:cNvCxnSpPr/>
      </xdr:nvCxnSpPr>
      <xdr:spPr>
        <a:xfrm>
          <a:off x="4546600" y="15452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57322</xdr:rowOff>
    </xdr:from>
    <xdr:to>
      <xdr:col>6</xdr:col>
      <xdr:colOff>511175</xdr:colOff>
      <xdr:row>97</xdr:row>
      <xdr:rowOff>106096</xdr:rowOff>
    </xdr:to>
    <xdr:cxnSp macro="">
      <xdr:nvCxnSpPr>
        <xdr:cNvPr id="233" name="直線コネクタ 232"/>
        <xdr:cNvCxnSpPr/>
      </xdr:nvCxnSpPr>
      <xdr:spPr>
        <a:xfrm flipV="1">
          <a:off x="3797300" y="16687972"/>
          <a:ext cx="8382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16026</xdr:rowOff>
    </xdr:from>
    <xdr:ext cx="534377" cy="259045"/>
    <xdr:sp macro="" textlink="">
      <xdr:nvSpPr>
        <xdr:cNvPr id="234" name="扶助費平均値テキスト"/>
        <xdr:cNvSpPr txBox="1"/>
      </xdr:nvSpPr>
      <xdr:spPr>
        <a:xfrm>
          <a:off x="4686300" y="16132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164599</xdr:rowOff>
    </xdr:from>
    <xdr:to>
      <xdr:col>6</xdr:col>
      <xdr:colOff>561975</xdr:colOff>
      <xdr:row>95</xdr:row>
      <xdr:rowOff>94749</xdr:rowOff>
    </xdr:to>
    <xdr:sp macro="" textlink="">
      <xdr:nvSpPr>
        <xdr:cNvPr id="235" name="フローチャート : 判断 234"/>
        <xdr:cNvSpPr/>
      </xdr:nvSpPr>
      <xdr:spPr>
        <a:xfrm>
          <a:off x="4584700" y="162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106096</xdr:rowOff>
    </xdr:from>
    <xdr:to>
      <xdr:col>5</xdr:col>
      <xdr:colOff>358775</xdr:colOff>
      <xdr:row>98</xdr:row>
      <xdr:rowOff>6606</xdr:rowOff>
    </xdr:to>
    <xdr:cxnSp macro="">
      <xdr:nvCxnSpPr>
        <xdr:cNvPr id="236" name="直線コネクタ 235"/>
        <xdr:cNvCxnSpPr/>
      </xdr:nvCxnSpPr>
      <xdr:spPr>
        <a:xfrm flipV="1">
          <a:off x="2908300" y="16736746"/>
          <a:ext cx="889000" cy="7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85488</xdr:rowOff>
    </xdr:from>
    <xdr:to>
      <xdr:col>5</xdr:col>
      <xdr:colOff>409575</xdr:colOff>
      <xdr:row>96</xdr:row>
      <xdr:rowOff>15638</xdr:rowOff>
    </xdr:to>
    <xdr:sp macro="" textlink="">
      <xdr:nvSpPr>
        <xdr:cNvPr id="237" name="フローチャート : 判断 236"/>
        <xdr:cNvSpPr/>
      </xdr:nvSpPr>
      <xdr:spPr>
        <a:xfrm>
          <a:off x="3746500" y="163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32165</xdr:rowOff>
    </xdr:from>
    <xdr:ext cx="534377" cy="259045"/>
    <xdr:sp macro="" textlink="">
      <xdr:nvSpPr>
        <xdr:cNvPr id="238" name="テキスト ボックス 237"/>
        <xdr:cNvSpPr txBox="1"/>
      </xdr:nvSpPr>
      <xdr:spPr>
        <a:xfrm>
          <a:off x="3530111" y="161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6606</xdr:rowOff>
    </xdr:from>
    <xdr:to>
      <xdr:col>4</xdr:col>
      <xdr:colOff>155575</xdr:colOff>
      <xdr:row>98</xdr:row>
      <xdr:rowOff>32094</xdr:rowOff>
    </xdr:to>
    <xdr:cxnSp macro="">
      <xdr:nvCxnSpPr>
        <xdr:cNvPr id="239" name="直線コネクタ 238"/>
        <xdr:cNvCxnSpPr/>
      </xdr:nvCxnSpPr>
      <xdr:spPr>
        <a:xfrm flipV="1">
          <a:off x="2019300" y="16808706"/>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0" name="フローチャート : 判断 239"/>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85331</xdr:rowOff>
    </xdr:from>
    <xdr:ext cx="534377" cy="259045"/>
    <xdr:sp macro="" textlink="">
      <xdr:nvSpPr>
        <xdr:cNvPr id="241" name="テキスト ボックス 240"/>
        <xdr:cNvSpPr txBox="1"/>
      </xdr:nvSpPr>
      <xdr:spPr>
        <a:xfrm>
          <a:off x="2641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32094</xdr:rowOff>
    </xdr:from>
    <xdr:to>
      <xdr:col>2</xdr:col>
      <xdr:colOff>638175</xdr:colOff>
      <xdr:row>98</xdr:row>
      <xdr:rowOff>53387</xdr:rowOff>
    </xdr:to>
    <xdr:cxnSp macro="">
      <xdr:nvCxnSpPr>
        <xdr:cNvPr id="242" name="直線コネクタ 241"/>
        <xdr:cNvCxnSpPr/>
      </xdr:nvCxnSpPr>
      <xdr:spPr>
        <a:xfrm flipV="1">
          <a:off x="1130300" y="16834194"/>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3" name="フローチャート : 判断 242"/>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6152</xdr:rowOff>
    </xdr:from>
    <xdr:ext cx="534377" cy="259045"/>
    <xdr:sp macro="" textlink="">
      <xdr:nvSpPr>
        <xdr:cNvPr id="244" name="テキスト ボックス 243"/>
        <xdr:cNvSpPr txBox="1"/>
      </xdr:nvSpPr>
      <xdr:spPr>
        <a:xfrm>
          <a:off x="1752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45" name="フローチャート : 判断 244"/>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18807</xdr:rowOff>
    </xdr:from>
    <xdr:ext cx="534377" cy="259045"/>
    <xdr:sp macro="" textlink="">
      <xdr:nvSpPr>
        <xdr:cNvPr id="246" name="テキスト ボックス 245"/>
        <xdr:cNvSpPr txBox="1"/>
      </xdr:nvSpPr>
      <xdr:spPr>
        <a:xfrm>
          <a:off x="863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6522</xdr:rowOff>
    </xdr:from>
    <xdr:to>
      <xdr:col>6</xdr:col>
      <xdr:colOff>561975</xdr:colOff>
      <xdr:row>97</xdr:row>
      <xdr:rowOff>108122</xdr:rowOff>
    </xdr:to>
    <xdr:sp macro="" textlink="">
      <xdr:nvSpPr>
        <xdr:cNvPr id="252" name="円/楕円 251"/>
        <xdr:cNvSpPr/>
      </xdr:nvSpPr>
      <xdr:spPr>
        <a:xfrm>
          <a:off x="4584700" y="166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92899</xdr:rowOff>
    </xdr:from>
    <xdr:ext cx="534377" cy="259045"/>
    <xdr:sp macro="" textlink="">
      <xdr:nvSpPr>
        <xdr:cNvPr id="253" name="扶助費該当値テキスト"/>
        <xdr:cNvSpPr txBox="1"/>
      </xdr:nvSpPr>
      <xdr:spPr>
        <a:xfrm>
          <a:off x="4686300" y="165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55296</xdr:rowOff>
    </xdr:from>
    <xdr:to>
      <xdr:col>5</xdr:col>
      <xdr:colOff>409575</xdr:colOff>
      <xdr:row>97</xdr:row>
      <xdr:rowOff>156896</xdr:rowOff>
    </xdr:to>
    <xdr:sp macro="" textlink="">
      <xdr:nvSpPr>
        <xdr:cNvPr id="254" name="円/楕円 253"/>
        <xdr:cNvSpPr/>
      </xdr:nvSpPr>
      <xdr:spPr>
        <a:xfrm>
          <a:off x="3746500" y="16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148023</xdr:rowOff>
    </xdr:from>
    <xdr:ext cx="534377" cy="259045"/>
    <xdr:sp macro="" textlink="">
      <xdr:nvSpPr>
        <xdr:cNvPr id="255" name="テキスト ボックス 254"/>
        <xdr:cNvSpPr txBox="1"/>
      </xdr:nvSpPr>
      <xdr:spPr>
        <a:xfrm>
          <a:off x="3530111" y="167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127256</xdr:rowOff>
    </xdr:from>
    <xdr:to>
      <xdr:col>4</xdr:col>
      <xdr:colOff>206375</xdr:colOff>
      <xdr:row>98</xdr:row>
      <xdr:rowOff>57406</xdr:rowOff>
    </xdr:to>
    <xdr:sp macro="" textlink="">
      <xdr:nvSpPr>
        <xdr:cNvPr id="256" name="円/楕円 255"/>
        <xdr:cNvSpPr/>
      </xdr:nvSpPr>
      <xdr:spPr>
        <a:xfrm>
          <a:off x="2857500" y="167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48533</xdr:rowOff>
    </xdr:from>
    <xdr:ext cx="534377" cy="259045"/>
    <xdr:sp macro="" textlink="">
      <xdr:nvSpPr>
        <xdr:cNvPr id="257" name="テキスト ボックス 256"/>
        <xdr:cNvSpPr txBox="1"/>
      </xdr:nvSpPr>
      <xdr:spPr>
        <a:xfrm>
          <a:off x="2641111" y="168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152744</xdr:rowOff>
    </xdr:from>
    <xdr:to>
      <xdr:col>3</xdr:col>
      <xdr:colOff>3175</xdr:colOff>
      <xdr:row>98</xdr:row>
      <xdr:rowOff>82894</xdr:rowOff>
    </xdr:to>
    <xdr:sp macro="" textlink="">
      <xdr:nvSpPr>
        <xdr:cNvPr id="258" name="円/楕円 257"/>
        <xdr:cNvSpPr/>
      </xdr:nvSpPr>
      <xdr:spPr>
        <a:xfrm>
          <a:off x="1968500" y="167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74021</xdr:rowOff>
    </xdr:from>
    <xdr:ext cx="534377" cy="259045"/>
    <xdr:sp macro="" textlink="">
      <xdr:nvSpPr>
        <xdr:cNvPr id="259" name="テキスト ボックス 258"/>
        <xdr:cNvSpPr txBox="1"/>
      </xdr:nvSpPr>
      <xdr:spPr>
        <a:xfrm>
          <a:off x="1752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2587</xdr:rowOff>
    </xdr:from>
    <xdr:to>
      <xdr:col>1</xdr:col>
      <xdr:colOff>485775</xdr:colOff>
      <xdr:row>98</xdr:row>
      <xdr:rowOff>104187</xdr:rowOff>
    </xdr:to>
    <xdr:sp macro="" textlink="">
      <xdr:nvSpPr>
        <xdr:cNvPr id="260" name="円/楕円 259"/>
        <xdr:cNvSpPr/>
      </xdr:nvSpPr>
      <xdr:spPr>
        <a:xfrm>
          <a:off x="1079500" y="168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95314</xdr:rowOff>
    </xdr:from>
    <xdr:ext cx="534377" cy="259045"/>
    <xdr:sp macro="" textlink="">
      <xdr:nvSpPr>
        <xdr:cNvPr id="261" name="テキスト ボックス 260"/>
        <xdr:cNvSpPr txBox="1"/>
      </xdr:nvSpPr>
      <xdr:spPr>
        <a:xfrm>
          <a:off x="863111" y="168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3" name="直線コネクタ 282"/>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4"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5" name="直線コネクタ 284"/>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6"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7" name="直線コネクタ 286"/>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141913</xdr:rowOff>
    </xdr:from>
    <xdr:to>
      <xdr:col>15</xdr:col>
      <xdr:colOff>180975</xdr:colOff>
      <xdr:row>37</xdr:row>
      <xdr:rowOff>163177</xdr:rowOff>
    </xdr:to>
    <xdr:cxnSp macro="">
      <xdr:nvCxnSpPr>
        <xdr:cNvPr id="288" name="直線コネクタ 287"/>
        <xdr:cNvCxnSpPr/>
      </xdr:nvCxnSpPr>
      <xdr:spPr>
        <a:xfrm flipV="1">
          <a:off x="9639300" y="6485563"/>
          <a:ext cx="8382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9"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90" name="フローチャート : 判断 289"/>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141538</xdr:rowOff>
    </xdr:from>
    <xdr:to>
      <xdr:col>14</xdr:col>
      <xdr:colOff>28575</xdr:colOff>
      <xdr:row>37</xdr:row>
      <xdr:rowOff>163177</xdr:rowOff>
    </xdr:to>
    <xdr:cxnSp macro="">
      <xdr:nvCxnSpPr>
        <xdr:cNvPr id="291" name="直線コネクタ 290"/>
        <xdr:cNvCxnSpPr/>
      </xdr:nvCxnSpPr>
      <xdr:spPr>
        <a:xfrm>
          <a:off x="8750300" y="6485188"/>
          <a:ext cx="8890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2" name="フローチャート : 判断 291"/>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3" name="テキスト ボックス 292"/>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141538</xdr:rowOff>
    </xdr:from>
    <xdr:to>
      <xdr:col>12</xdr:col>
      <xdr:colOff>511175</xdr:colOff>
      <xdr:row>38</xdr:row>
      <xdr:rowOff>15451</xdr:rowOff>
    </xdr:to>
    <xdr:cxnSp macro="">
      <xdr:nvCxnSpPr>
        <xdr:cNvPr id="294" name="直線コネクタ 293"/>
        <xdr:cNvCxnSpPr/>
      </xdr:nvCxnSpPr>
      <xdr:spPr>
        <a:xfrm flipV="1">
          <a:off x="7861300" y="6485188"/>
          <a:ext cx="889000" cy="4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5" name="フローチャート : 判断 294"/>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6" name="テキスト ボックス 295"/>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13618</xdr:rowOff>
    </xdr:from>
    <xdr:to>
      <xdr:col>11</xdr:col>
      <xdr:colOff>307975</xdr:colOff>
      <xdr:row>38</xdr:row>
      <xdr:rowOff>15451</xdr:rowOff>
    </xdr:to>
    <xdr:cxnSp macro="">
      <xdr:nvCxnSpPr>
        <xdr:cNvPr id="297" name="直線コネクタ 296"/>
        <xdr:cNvCxnSpPr/>
      </xdr:nvCxnSpPr>
      <xdr:spPr>
        <a:xfrm>
          <a:off x="6972300" y="6528718"/>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8" name="フローチャート : 判断 297"/>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9" name="テキスト ボックス 298"/>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300" name="フローチャート : 判断 299"/>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301" name="テキスト ボックス 300"/>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91113</xdr:rowOff>
    </xdr:from>
    <xdr:to>
      <xdr:col>15</xdr:col>
      <xdr:colOff>231775</xdr:colOff>
      <xdr:row>38</xdr:row>
      <xdr:rowOff>21262</xdr:rowOff>
    </xdr:to>
    <xdr:sp macro="" textlink="">
      <xdr:nvSpPr>
        <xdr:cNvPr id="307" name="円/楕円 306"/>
        <xdr:cNvSpPr/>
      </xdr:nvSpPr>
      <xdr:spPr>
        <a:xfrm>
          <a:off x="10426700" y="6434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8"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112377</xdr:rowOff>
    </xdr:from>
    <xdr:to>
      <xdr:col>14</xdr:col>
      <xdr:colOff>79375</xdr:colOff>
      <xdr:row>38</xdr:row>
      <xdr:rowOff>42528</xdr:rowOff>
    </xdr:to>
    <xdr:sp macro="" textlink="">
      <xdr:nvSpPr>
        <xdr:cNvPr id="309" name="円/楕円 308"/>
        <xdr:cNvSpPr/>
      </xdr:nvSpPr>
      <xdr:spPr>
        <a:xfrm>
          <a:off x="9588500" y="64560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33654</xdr:rowOff>
    </xdr:from>
    <xdr:ext cx="534377" cy="259045"/>
    <xdr:sp macro="" textlink="">
      <xdr:nvSpPr>
        <xdr:cNvPr id="310" name="テキスト ボックス 309"/>
        <xdr:cNvSpPr txBox="1"/>
      </xdr:nvSpPr>
      <xdr:spPr>
        <a:xfrm>
          <a:off x="9372111" y="65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90738</xdr:rowOff>
    </xdr:from>
    <xdr:to>
      <xdr:col>12</xdr:col>
      <xdr:colOff>561975</xdr:colOff>
      <xdr:row>38</xdr:row>
      <xdr:rowOff>20888</xdr:rowOff>
    </xdr:to>
    <xdr:sp macro="" textlink="">
      <xdr:nvSpPr>
        <xdr:cNvPr id="311" name="円/楕円 310"/>
        <xdr:cNvSpPr/>
      </xdr:nvSpPr>
      <xdr:spPr>
        <a:xfrm>
          <a:off x="8699500" y="64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12015</xdr:rowOff>
    </xdr:from>
    <xdr:ext cx="534377" cy="259045"/>
    <xdr:sp macro="" textlink="">
      <xdr:nvSpPr>
        <xdr:cNvPr id="312" name="テキスト ボックス 311"/>
        <xdr:cNvSpPr txBox="1"/>
      </xdr:nvSpPr>
      <xdr:spPr>
        <a:xfrm>
          <a:off x="8483111" y="652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136101</xdr:rowOff>
    </xdr:from>
    <xdr:to>
      <xdr:col>11</xdr:col>
      <xdr:colOff>358775</xdr:colOff>
      <xdr:row>38</xdr:row>
      <xdr:rowOff>66252</xdr:rowOff>
    </xdr:to>
    <xdr:sp macro="" textlink="">
      <xdr:nvSpPr>
        <xdr:cNvPr id="313" name="円/楕円 312"/>
        <xdr:cNvSpPr/>
      </xdr:nvSpPr>
      <xdr:spPr>
        <a:xfrm>
          <a:off x="7810500" y="64797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57378</xdr:rowOff>
    </xdr:from>
    <xdr:ext cx="534377" cy="259045"/>
    <xdr:sp macro="" textlink="">
      <xdr:nvSpPr>
        <xdr:cNvPr id="314" name="テキスト ボックス 313"/>
        <xdr:cNvSpPr txBox="1"/>
      </xdr:nvSpPr>
      <xdr:spPr>
        <a:xfrm>
          <a:off x="7594111" y="65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134268</xdr:rowOff>
    </xdr:from>
    <xdr:to>
      <xdr:col>10</xdr:col>
      <xdr:colOff>155575</xdr:colOff>
      <xdr:row>38</xdr:row>
      <xdr:rowOff>64418</xdr:rowOff>
    </xdr:to>
    <xdr:sp macro="" textlink="">
      <xdr:nvSpPr>
        <xdr:cNvPr id="315" name="円/楕円 314"/>
        <xdr:cNvSpPr/>
      </xdr:nvSpPr>
      <xdr:spPr>
        <a:xfrm>
          <a:off x="6921500" y="64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55545</xdr:rowOff>
    </xdr:from>
    <xdr:ext cx="534377" cy="259045"/>
    <xdr:sp macro="" textlink="">
      <xdr:nvSpPr>
        <xdr:cNvPr id="316" name="テキスト ボックス 315"/>
        <xdr:cNvSpPr txBox="1"/>
      </xdr:nvSpPr>
      <xdr:spPr>
        <a:xfrm>
          <a:off x="6705111" y="65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40" name="直線コネクタ 339"/>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41"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2" name="直線コネクタ 341"/>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3"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4" name="直線コネクタ 343"/>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81072</xdr:rowOff>
    </xdr:from>
    <xdr:to>
      <xdr:col>15</xdr:col>
      <xdr:colOff>180975</xdr:colOff>
      <xdr:row>57</xdr:row>
      <xdr:rowOff>152829</xdr:rowOff>
    </xdr:to>
    <xdr:cxnSp macro="">
      <xdr:nvCxnSpPr>
        <xdr:cNvPr id="345" name="直線コネクタ 344"/>
        <xdr:cNvCxnSpPr/>
      </xdr:nvCxnSpPr>
      <xdr:spPr>
        <a:xfrm>
          <a:off x="9639300" y="9853722"/>
          <a:ext cx="838200" cy="7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6"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7" name="フローチャート : 判断 346"/>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81072</xdr:rowOff>
    </xdr:from>
    <xdr:to>
      <xdr:col>14</xdr:col>
      <xdr:colOff>28575</xdr:colOff>
      <xdr:row>57</xdr:row>
      <xdr:rowOff>151282</xdr:rowOff>
    </xdr:to>
    <xdr:cxnSp macro="">
      <xdr:nvCxnSpPr>
        <xdr:cNvPr id="348" name="直線コネクタ 347"/>
        <xdr:cNvCxnSpPr/>
      </xdr:nvCxnSpPr>
      <xdr:spPr>
        <a:xfrm flipV="1">
          <a:off x="8750300" y="9853722"/>
          <a:ext cx="889000" cy="7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9" name="フローチャート : 判断 348"/>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50" name="テキスト ボックス 349"/>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151282</xdr:rowOff>
    </xdr:from>
    <xdr:to>
      <xdr:col>12</xdr:col>
      <xdr:colOff>511175</xdr:colOff>
      <xdr:row>58</xdr:row>
      <xdr:rowOff>50104</xdr:rowOff>
    </xdr:to>
    <xdr:cxnSp macro="">
      <xdr:nvCxnSpPr>
        <xdr:cNvPr id="351" name="直線コネクタ 350"/>
        <xdr:cNvCxnSpPr/>
      </xdr:nvCxnSpPr>
      <xdr:spPr>
        <a:xfrm flipV="1">
          <a:off x="7861300" y="9923932"/>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2" name="フローチャート : 判断 351"/>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3" name="テキスト ボックス 352"/>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95664</xdr:rowOff>
    </xdr:from>
    <xdr:to>
      <xdr:col>11</xdr:col>
      <xdr:colOff>307975</xdr:colOff>
      <xdr:row>58</xdr:row>
      <xdr:rowOff>50104</xdr:rowOff>
    </xdr:to>
    <xdr:cxnSp macro="">
      <xdr:nvCxnSpPr>
        <xdr:cNvPr id="354" name="直線コネクタ 353"/>
        <xdr:cNvCxnSpPr/>
      </xdr:nvCxnSpPr>
      <xdr:spPr>
        <a:xfrm>
          <a:off x="6972300" y="9696864"/>
          <a:ext cx="889000" cy="29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5" name="フローチャート : 判断 354"/>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6" name="テキスト ボックス 355"/>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7" name="フローチャート : 判断 356"/>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8" name="テキスト ボックス 357"/>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102029</xdr:rowOff>
    </xdr:from>
    <xdr:to>
      <xdr:col>15</xdr:col>
      <xdr:colOff>231775</xdr:colOff>
      <xdr:row>58</xdr:row>
      <xdr:rowOff>32179</xdr:rowOff>
    </xdr:to>
    <xdr:sp macro="" textlink="">
      <xdr:nvSpPr>
        <xdr:cNvPr id="364" name="円/楕円 363"/>
        <xdr:cNvSpPr/>
      </xdr:nvSpPr>
      <xdr:spPr>
        <a:xfrm>
          <a:off x="10426700" y="98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80456</xdr:rowOff>
    </xdr:from>
    <xdr:ext cx="534377" cy="259045"/>
    <xdr:sp macro="" textlink="">
      <xdr:nvSpPr>
        <xdr:cNvPr id="365" name="普通建設事業費該当値テキスト"/>
        <xdr:cNvSpPr txBox="1"/>
      </xdr:nvSpPr>
      <xdr:spPr>
        <a:xfrm>
          <a:off x="10528300" y="98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30272</xdr:rowOff>
    </xdr:from>
    <xdr:to>
      <xdr:col>14</xdr:col>
      <xdr:colOff>79375</xdr:colOff>
      <xdr:row>57</xdr:row>
      <xdr:rowOff>131872</xdr:rowOff>
    </xdr:to>
    <xdr:sp macro="" textlink="">
      <xdr:nvSpPr>
        <xdr:cNvPr id="366" name="円/楕円 365"/>
        <xdr:cNvSpPr/>
      </xdr:nvSpPr>
      <xdr:spPr>
        <a:xfrm>
          <a:off x="9588500" y="98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122999</xdr:rowOff>
    </xdr:from>
    <xdr:ext cx="534377" cy="259045"/>
    <xdr:sp macro="" textlink="">
      <xdr:nvSpPr>
        <xdr:cNvPr id="367" name="テキスト ボックス 366"/>
        <xdr:cNvSpPr txBox="1"/>
      </xdr:nvSpPr>
      <xdr:spPr>
        <a:xfrm>
          <a:off x="9372111" y="98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100482</xdr:rowOff>
    </xdr:from>
    <xdr:to>
      <xdr:col>12</xdr:col>
      <xdr:colOff>561975</xdr:colOff>
      <xdr:row>58</xdr:row>
      <xdr:rowOff>30632</xdr:rowOff>
    </xdr:to>
    <xdr:sp macro="" textlink="">
      <xdr:nvSpPr>
        <xdr:cNvPr id="368" name="円/楕円 367"/>
        <xdr:cNvSpPr/>
      </xdr:nvSpPr>
      <xdr:spPr>
        <a:xfrm>
          <a:off x="8699500" y="98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21759</xdr:rowOff>
    </xdr:from>
    <xdr:ext cx="534377" cy="259045"/>
    <xdr:sp macro="" textlink="">
      <xdr:nvSpPr>
        <xdr:cNvPr id="369" name="テキスト ボックス 368"/>
        <xdr:cNvSpPr txBox="1"/>
      </xdr:nvSpPr>
      <xdr:spPr>
        <a:xfrm>
          <a:off x="8483111" y="99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170754</xdr:rowOff>
    </xdr:from>
    <xdr:to>
      <xdr:col>11</xdr:col>
      <xdr:colOff>358775</xdr:colOff>
      <xdr:row>58</xdr:row>
      <xdr:rowOff>100904</xdr:rowOff>
    </xdr:to>
    <xdr:sp macro="" textlink="">
      <xdr:nvSpPr>
        <xdr:cNvPr id="370" name="円/楕円 369"/>
        <xdr:cNvSpPr/>
      </xdr:nvSpPr>
      <xdr:spPr>
        <a:xfrm>
          <a:off x="7810500" y="99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92031</xdr:rowOff>
    </xdr:from>
    <xdr:ext cx="534377" cy="259045"/>
    <xdr:sp macro="" textlink="">
      <xdr:nvSpPr>
        <xdr:cNvPr id="371" name="テキスト ボックス 370"/>
        <xdr:cNvSpPr txBox="1"/>
      </xdr:nvSpPr>
      <xdr:spPr>
        <a:xfrm>
          <a:off x="7594111" y="100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44864</xdr:rowOff>
    </xdr:from>
    <xdr:to>
      <xdr:col>10</xdr:col>
      <xdr:colOff>155575</xdr:colOff>
      <xdr:row>56</xdr:row>
      <xdr:rowOff>146464</xdr:rowOff>
    </xdr:to>
    <xdr:sp macro="" textlink="">
      <xdr:nvSpPr>
        <xdr:cNvPr id="372" name="円/楕円 371"/>
        <xdr:cNvSpPr/>
      </xdr:nvSpPr>
      <xdr:spPr>
        <a:xfrm>
          <a:off x="6921500" y="96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162991</xdr:rowOff>
    </xdr:from>
    <xdr:ext cx="534377" cy="259045"/>
    <xdr:sp macro="" textlink="">
      <xdr:nvSpPr>
        <xdr:cNvPr id="373" name="テキスト ボックス 372"/>
        <xdr:cNvSpPr txBox="1"/>
      </xdr:nvSpPr>
      <xdr:spPr>
        <a:xfrm>
          <a:off x="6705111" y="94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7" name="直線コネクタ 396"/>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400"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401" name="直線コネクタ 400"/>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125971</xdr:rowOff>
    </xdr:from>
    <xdr:to>
      <xdr:col>15</xdr:col>
      <xdr:colOff>180975</xdr:colOff>
      <xdr:row>79</xdr:row>
      <xdr:rowOff>28384</xdr:rowOff>
    </xdr:to>
    <xdr:cxnSp macro="">
      <xdr:nvCxnSpPr>
        <xdr:cNvPr id="402" name="直線コネクタ 401"/>
        <xdr:cNvCxnSpPr/>
      </xdr:nvCxnSpPr>
      <xdr:spPr>
        <a:xfrm flipV="1">
          <a:off x="9639300" y="13499071"/>
          <a:ext cx="838200" cy="7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3"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4" name="フローチャート : 判断 403"/>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18111</xdr:rowOff>
    </xdr:from>
    <xdr:to>
      <xdr:col>14</xdr:col>
      <xdr:colOff>28575</xdr:colOff>
      <xdr:row>79</xdr:row>
      <xdr:rowOff>28384</xdr:rowOff>
    </xdr:to>
    <xdr:cxnSp macro="">
      <xdr:nvCxnSpPr>
        <xdr:cNvPr id="405" name="直線コネクタ 404"/>
        <xdr:cNvCxnSpPr/>
      </xdr:nvCxnSpPr>
      <xdr:spPr>
        <a:xfrm>
          <a:off x="8750300" y="13562661"/>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6" name="フローチャート : 判断 405"/>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7" name="テキスト ボックス 406"/>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8" name="フローチャート : 判断 407"/>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9" name="テキスト ボックス 408"/>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75171</xdr:rowOff>
    </xdr:from>
    <xdr:to>
      <xdr:col>15</xdr:col>
      <xdr:colOff>231775</xdr:colOff>
      <xdr:row>79</xdr:row>
      <xdr:rowOff>5321</xdr:rowOff>
    </xdr:to>
    <xdr:sp macro="" textlink="">
      <xdr:nvSpPr>
        <xdr:cNvPr id="415" name="円/楕円 414"/>
        <xdr:cNvSpPr/>
      </xdr:nvSpPr>
      <xdr:spPr>
        <a:xfrm>
          <a:off x="10426700" y="134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161548</xdr:rowOff>
    </xdr:from>
    <xdr:ext cx="469744" cy="259045"/>
    <xdr:sp macro="" textlink="">
      <xdr:nvSpPr>
        <xdr:cNvPr id="416" name="普通建設事業費 （ うち新規整備　）該当値テキスト"/>
        <xdr:cNvSpPr txBox="1"/>
      </xdr:nvSpPr>
      <xdr:spPr>
        <a:xfrm>
          <a:off x="10528300" y="133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149034</xdr:rowOff>
    </xdr:from>
    <xdr:to>
      <xdr:col>14</xdr:col>
      <xdr:colOff>79375</xdr:colOff>
      <xdr:row>79</xdr:row>
      <xdr:rowOff>79184</xdr:rowOff>
    </xdr:to>
    <xdr:sp macro="" textlink="">
      <xdr:nvSpPr>
        <xdr:cNvPr id="417" name="円/楕円 416"/>
        <xdr:cNvSpPr/>
      </xdr:nvSpPr>
      <xdr:spPr>
        <a:xfrm>
          <a:off x="9588500" y="135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70311</xdr:rowOff>
    </xdr:from>
    <xdr:ext cx="469744" cy="259045"/>
    <xdr:sp macro="" textlink="">
      <xdr:nvSpPr>
        <xdr:cNvPr id="418" name="テキスト ボックス 417"/>
        <xdr:cNvSpPr txBox="1"/>
      </xdr:nvSpPr>
      <xdr:spPr>
        <a:xfrm>
          <a:off x="9404427" y="136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138761</xdr:rowOff>
    </xdr:from>
    <xdr:to>
      <xdr:col>12</xdr:col>
      <xdr:colOff>561975</xdr:colOff>
      <xdr:row>79</xdr:row>
      <xdr:rowOff>68911</xdr:rowOff>
    </xdr:to>
    <xdr:sp macro="" textlink="">
      <xdr:nvSpPr>
        <xdr:cNvPr id="419" name="円/楕円 418"/>
        <xdr:cNvSpPr/>
      </xdr:nvSpPr>
      <xdr:spPr>
        <a:xfrm>
          <a:off x="8699500" y="135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60038</xdr:rowOff>
    </xdr:from>
    <xdr:ext cx="469744" cy="259045"/>
    <xdr:sp macro="" textlink="">
      <xdr:nvSpPr>
        <xdr:cNvPr id="420" name="テキスト ボックス 419"/>
        <xdr:cNvSpPr txBox="1"/>
      </xdr:nvSpPr>
      <xdr:spPr>
        <a:xfrm>
          <a:off x="8515427" y="136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4" name="直線コネクタ 443"/>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5"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6" name="直線コネクタ 445"/>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7"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8" name="直線コネクタ 447"/>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95148</xdr:rowOff>
    </xdr:from>
    <xdr:to>
      <xdr:col>15</xdr:col>
      <xdr:colOff>180975</xdr:colOff>
      <xdr:row>97</xdr:row>
      <xdr:rowOff>113792</xdr:rowOff>
    </xdr:to>
    <xdr:cxnSp macro="">
      <xdr:nvCxnSpPr>
        <xdr:cNvPr id="449" name="直線コネクタ 448"/>
        <xdr:cNvCxnSpPr/>
      </xdr:nvCxnSpPr>
      <xdr:spPr>
        <a:xfrm>
          <a:off x="9639300" y="16554348"/>
          <a:ext cx="838200" cy="1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50"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51" name="フローチャート : 判断 450"/>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95148</xdr:rowOff>
    </xdr:from>
    <xdr:to>
      <xdr:col>14</xdr:col>
      <xdr:colOff>28575</xdr:colOff>
      <xdr:row>97</xdr:row>
      <xdr:rowOff>104597</xdr:rowOff>
    </xdr:to>
    <xdr:cxnSp macro="">
      <xdr:nvCxnSpPr>
        <xdr:cNvPr id="452" name="直線コネクタ 451"/>
        <xdr:cNvCxnSpPr/>
      </xdr:nvCxnSpPr>
      <xdr:spPr>
        <a:xfrm flipV="1">
          <a:off x="8750300" y="16554348"/>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3" name="フローチャート : 判断 452"/>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4" name="テキスト ボックス 453"/>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5" name="フローチャート : 判断 45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6" name="テキスト ボックス 455"/>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62992</xdr:rowOff>
    </xdr:from>
    <xdr:to>
      <xdr:col>15</xdr:col>
      <xdr:colOff>231775</xdr:colOff>
      <xdr:row>97</xdr:row>
      <xdr:rowOff>164592</xdr:rowOff>
    </xdr:to>
    <xdr:sp macro="" textlink="">
      <xdr:nvSpPr>
        <xdr:cNvPr id="462" name="円/楕円 461"/>
        <xdr:cNvSpPr/>
      </xdr:nvSpPr>
      <xdr:spPr>
        <a:xfrm>
          <a:off x="10426700" y="16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41419</xdr:rowOff>
    </xdr:from>
    <xdr:ext cx="534377" cy="259045"/>
    <xdr:sp macro="" textlink="">
      <xdr:nvSpPr>
        <xdr:cNvPr id="463" name="普通建設事業費 （ うち更新整備　）該当値テキスト"/>
        <xdr:cNvSpPr txBox="1"/>
      </xdr:nvSpPr>
      <xdr:spPr>
        <a:xfrm>
          <a:off x="10528300" y="166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44348</xdr:rowOff>
    </xdr:from>
    <xdr:to>
      <xdr:col>14</xdr:col>
      <xdr:colOff>79375</xdr:colOff>
      <xdr:row>96</xdr:row>
      <xdr:rowOff>145948</xdr:rowOff>
    </xdr:to>
    <xdr:sp macro="" textlink="">
      <xdr:nvSpPr>
        <xdr:cNvPr id="464" name="円/楕円 463"/>
        <xdr:cNvSpPr/>
      </xdr:nvSpPr>
      <xdr:spPr>
        <a:xfrm>
          <a:off x="9588500" y="16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162475</xdr:rowOff>
    </xdr:from>
    <xdr:ext cx="534377" cy="259045"/>
    <xdr:sp macro="" textlink="">
      <xdr:nvSpPr>
        <xdr:cNvPr id="465" name="テキスト ボックス 464"/>
        <xdr:cNvSpPr txBox="1"/>
      </xdr:nvSpPr>
      <xdr:spPr>
        <a:xfrm>
          <a:off x="9372111" y="16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53797</xdr:rowOff>
    </xdr:from>
    <xdr:to>
      <xdr:col>12</xdr:col>
      <xdr:colOff>561975</xdr:colOff>
      <xdr:row>97</xdr:row>
      <xdr:rowOff>155397</xdr:rowOff>
    </xdr:to>
    <xdr:sp macro="" textlink="">
      <xdr:nvSpPr>
        <xdr:cNvPr id="466" name="円/楕円 465"/>
        <xdr:cNvSpPr/>
      </xdr:nvSpPr>
      <xdr:spPr>
        <a:xfrm>
          <a:off x="8699500" y="166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146524</xdr:rowOff>
    </xdr:from>
    <xdr:ext cx="534377" cy="259045"/>
    <xdr:sp macro="" textlink="">
      <xdr:nvSpPr>
        <xdr:cNvPr id="467" name="テキスト ボックス 466"/>
        <xdr:cNvSpPr txBox="1"/>
      </xdr:nvSpPr>
      <xdr:spPr>
        <a:xfrm>
          <a:off x="8483111" y="167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91" name="直線コネクタ 490"/>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2"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4"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5" name="直線コネクタ 494"/>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6" name="直線コネクタ 49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7"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8" name="フローチャート : 判断 497"/>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44393</xdr:rowOff>
    </xdr:from>
    <xdr:to>
      <xdr:col>22</xdr:col>
      <xdr:colOff>365125</xdr:colOff>
      <xdr:row>39</xdr:row>
      <xdr:rowOff>44450</xdr:rowOff>
    </xdr:to>
    <xdr:cxnSp macro="">
      <xdr:nvCxnSpPr>
        <xdr:cNvPr id="499" name="直線コネクタ 498"/>
        <xdr:cNvCxnSpPr/>
      </xdr:nvCxnSpPr>
      <xdr:spPr>
        <a:xfrm>
          <a:off x="14592300" y="67309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500" name="フローチャート : 判断 499"/>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501" name="テキスト ボックス 500"/>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44393</xdr:rowOff>
    </xdr:from>
    <xdr:to>
      <xdr:col>21</xdr:col>
      <xdr:colOff>161925</xdr:colOff>
      <xdr:row>39</xdr:row>
      <xdr:rowOff>44393</xdr:rowOff>
    </xdr:to>
    <xdr:cxnSp macro="">
      <xdr:nvCxnSpPr>
        <xdr:cNvPr id="502" name="直線コネクタ 501"/>
        <xdr:cNvCxnSpPr/>
      </xdr:nvCxnSpPr>
      <xdr:spPr>
        <a:xfrm>
          <a:off x="13703300" y="6730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3" name="フローチャート : 判断 502"/>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4" name="テキスト ボックス 503"/>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44393</xdr:rowOff>
    </xdr:from>
    <xdr:to>
      <xdr:col>19</xdr:col>
      <xdr:colOff>644525</xdr:colOff>
      <xdr:row>39</xdr:row>
      <xdr:rowOff>44393</xdr:rowOff>
    </xdr:to>
    <xdr:cxnSp macro="">
      <xdr:nvCxnSpPr>
        <xdr:cNvPr id="505" name="直線コネクタ 504"/>
        <xdr:cNvCxnSpPr/>
      </xdr:nvCxnSpPr>
      <xdr:spPr>
        <a:xfrm>
          <a:off x="12814300" y="6730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6" name="フローチャート : 判断 505"/>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7" name="テキスト ボックス 506"/>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8" name="フローチャート : 判断 507"/>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9" name="テキスト ボックス 508"/>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6"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7" name="円/楕円 51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8" name="テキスト ボックス 51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165043</xdr:rowOff>
    </xdr:from>
    <xdr:to>
      <xdr:col>21</xdr:col>
      <xdr:colOff>212725</xdr:colOff>
      <xdr:row>39</xdr:row>
      <xdr:rowOff>95193</xdr:rowOff>
    </xdr:to>
    <xdr:sp macro="" textlink="">
      <xdr:nvSpPr>
        <xdr:cNvPr id="519" name="円/楕円 518"/>
        <xdr:cNvSpPr/>
      </xdr:nvSpPr>
      <xdr:spPr>
        <a:xfrm>
          <a:off x="14541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86320</xdr:rowOff>
    </xdr:from>
    <xdr:ext cx="249299" cy="259045"/>
    <xdr:sp macro="" textlink="">
      <xdr:nvSpPr>
        <xdr:cNvPr id="520" name="テキスト ボックス 519"/>
        <xdr:cNvSpPr txBox="1"/>
      </xdr:nvSpPr>
      <xdr:spPr>
        <a:xfrm>
          <a:off x="14467649"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165043</xdr:rowOff>
    </xdr:from>
    <xdr:to>
      <xdr:col>20</xdr:col>
      <xdr:colOff>9525</xdr:colOff>
      <xdr:row>39</xdr:row>
      <xdr:rowOff>95193</xdr:rowOff>
    </xdr:to>
    <xdr:sp macro="" textlink="">
      <xdr:nvSpPr>
        <xdr:cNvPr id="521" name="円/楕円 520"/>
        <xdr:cNvSpPr/>
      </xdr:nvSpPr>
      <xdr:spPr>
        <a:xfrm>
          <a:off x="13652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86320</xdr:rowOff>
    </xdr:from>
    <xdr:ext cx="249299" cy="259045"/>
    <xdr:sp macro="" textlink="">
      <xdr:nvSpPr>
        <xdr:cNvPr id="522" name="テキスト ボックス 521"/>
        <xdr:cNvSpPr txBox="1"/>
      </xdr:nvSpPr>
      <xdr:spPr>
        <a:xfrm>
          <a:off x="13578649"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165043</xdr:rowOff>
    </xdr:from>
    <xdr:to>
      <xdr:col>18</xdr:col>
      <xdr:colOff>492125</xdr:colOff>
      <xdr:row>39</xdr:row>
      <xdr:rowOff>95193</xdr:rowOff>
    </xdr:to>
    <xdr:sp macro="" textlink="">
      <xdr:nvSpPr>
        <xdr:cNvPr id="523" name="円/楕円 522"/>
        <xdr:cNvSpPr/>
      </xdr:nvSpPr>
      <xdr:spPr>
        <a:xfrm>
          <a:off x="12763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86320</xdr:rowOff>
    </xdr:from>
    <xdr:ext cx="249299" cy="259045"/>
    <xdr:sp macro="" textlink="">
      <xdr:nvSpPr>
        <xdr:cNvPr id="524" name="テキスト ボックス 523"/>
        <xdr:cNvSpPr txBox="1"/>
      </xdr:nvSpPr>
      <xdr:spPr>
        <a:xfrm>
          <a:off x="12689649"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9" name="直線コネクタ 598"/>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600"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601" name="直線コネクタ 600"/>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2"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3" name="直線コネクタ 602"/>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130414</xdr:rowOff>
    </xdr:from>
    <xdr:to>
      <xdr:col>23</xdr:col>
      <xdr:colOff>517525</xdr:colOff>
      <xdr:row>77</xdr:row>
      <xdr:rowOff>137959</xdr:rowOff>
    </xdr:to>
    <xdr:cxnSp macro="">
      <xdr:nvCxnSpPr>
        <xdr:cNvPr id="604" name="直線コネクタ 603"/>
        <xdr:cNvCxnSpPr/>
      </xdr:nvCxnSpPr>
      <xdr:spPr>
        <a:xfrm>
          <a:off x="15481300" y="13332064"/>
          <a:ext cx="8382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5"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6" name="フローチャート : 判断 605"/>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108795</xdr:rowOff>
    </xdr:from>
    <xdr:to>
      <xdr:col>22</xdr:col>
      <xdr:colOff>365125</xdr:colOff>
      <xdr:row>77</xdr:row>
      <xdr:rowOff>130414</xdr:rowOff>
    </xdr:to>
    <xdr:cxnSp macro="">
      <xdr:nvCxnSpPr>
        <xdr:cNvPr id="607" name="直線コネクタ 606"/>
        <xdr:cNvCxnSpPr/>
      </xdr:nvCxnSpPr>
      <xdr:spPr>
        <a:xfrm>
          <a:off x="14592300" y="13310445"/>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8" name="フローチャート : 判断 607"/>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9" name="テキスト ボックス 608"/>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66613</xdr:rowOff>
    </xdr:from>
    <xdr:to>
      <xdr:col>21</xdr:col>
      <xdr:colOff>161925</xdr:colOff>
      <xdr:row>77</xdr:row>
      <xdr:rowOff>108795</xdr:rowOff>
    </xdr:to>
    <xdr:cxnSp macro="">
      <xdr:nvCxnSpPr>
        <xdr:cNvPr id="610" name="直線コネクタ 609"/>
        <xdr:cNvCxnSpPr/>
      </xdr:nvCxnSpPr>
      <xdr:spPr>
        <a:xfrm>
          <a:off x="13703300" y="13268263"/>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11" name="フローチャート : 判断 610"/>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2" name="テキスト ボックス 611"/>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57807</xdr:rowOff>
    </xdr:from>
    <xdr:to>
      <xdr:col>19</xdr:col>
      <xdr:colOff>644525</xdr:colOff>
      <xdr:row>77</xdr:row>
      <xdr:rowOff>66613</xdr:rowOff>
    </xdr:to>
    <xdr:cxnSp macro="">
      <xdr:nvCxnSpPr>
        <xdr:cNvPr id="613" name="直線コネクタ 612"/>
        <xdr:cNvCxnSpPr/>
      </xdr:nvCxnSpPr>
      <xdr:spPr>
        <a:xfrm>
          <a:off x="12814300" y="13259457"/>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4" name="フローチャート : 判断 613"/>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5" name="テキスト ボックス 614"/>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6" name="フローチャート : 判断 615"/>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7" name="テキスト ボックス 616"/>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87159</xdr:rowOff>
    </xdr:from>
    <xdr:to>
      <xdr:col>23</xdr:col>
      <xdr:colOff>568325</xdr:colOff>
      <xdr:row>78</xdr:row>
      <xdr:rowOff>17309</xdr:rowOff>
    </xdr:to>
    <xdr:sp macro="" textlink="">
      <xdr:nvSpPr>
        <xdr:cNvPr id="623" name="円/楕円 622"/>
        <xdr:cNvSpPr/>
      </xdr:nvSpPr>
      <xdr:spPr>
        <a:xfrm>
          <a:off x="16268700" y="132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65586</xdr:rowOff>
    </xdr:from>
    <xdr:ext cx="534377" cy="259045"/>
    <xdr:sp macro="" textlink="">
      <xdr:nvSpPr>
        <xdr:cNvPr id="624" name="公債費該当値テキスト"/>
        <xdr:cNvSpPr txBox="1"/>
      </xdr:nvSpPr>
      <xdr:spPr>
        <a:xfrm>
          <a:off x="16370300" y="132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79614</xdr:rowOff>
    </xdr:from>
    <xdr:to>
      <xdr:col>22</xdr:col>
      <xdr:colOff>415925</xdr:colOff>
      <xdr:row>78</xdr:row>
      <xdr:rowOff>9764</xdr:rowOff>
    </xdr:to>
    <xdr:sp macro="" textlink="">
      <xdr:nvSpPr>
        <xdr:cNvPr id="625" name="円/楕円 624"/>
        <xdr:cNvSpPr/>
      </xdr:nvSpPr>
      <xdr:spPr>
        <a:xfrm>
          <a:off x="15430500" y="132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891</xdr:rowOff>
    </xdr:from>
    <xdr:ext cx="534377" cy="259045"/>
    <xdr:sp macro="" textlink="">
      <xdr:nvSpPr>
        <xdr:cNvPr id="626" name="テキスト ボックス 625"/>
        <xdr:cNvSpPr txBox="1"/>
      </xdr:nvSpPr>
      <xdr:spPr>
        <a:xfrm>
          <a:off x="15214111" y="133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57995</xdr:rowOff>
    </xdr:from>
    <xdr:to>
      <xdr:col>21</xdr:col>
      <xdr:colOff>212725</xdr:colOff>
      <xdr:row>77</xdr:row>
      <xdr:rowOff>159595</xdr:rowOff>
    </xdr:to>
    <xdr:sp macro="" textlink="">
      <xdr:nvSpPr>
        <xdr:cNvPr id="627" name="円/楕円 626"/>
        <xdr:cNvSpPr/>
      </xdr:nvSpPr>
      <xdr:spPr>
        <a:xfrm>
          <a:off x="14541500" y="132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150722</xdr:rowOff>
    </xdr:from>
    <xdr:ext cx="534377" cy="259045"/>
    <xdr:sp macro="" textlink="">
      <xdr:nvSpPr>
        <xdr:cNvPr id="628" name="テキスト ボックス 627"/>
        <xdr:cNvSpPr txBox="1"/>
      </xdr:nvSpPr>
      <xdr:spPr>
        <a:xfrm>
          <a:off x="14325111" y="133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15813</xdr:rowOff>
    </xdr:from>
    <xdr:to>
      <xdr:col>20</xdr:col>
      <xdr:colOff>9525</xdr:colOff>
      <xdr:row>77</xdr:row>
      <xdr:rowOff>117413</xdr:rowOff>
    </xdr:to>
    <xdr:sp macro="" textlink="">
      <xdr:nvSpPr>
        <xdr:cNvPr id="629" name="円/楕円 628"/>
        <xdr:cNvSpPr/>
      </xdr:nvSpPr>
      <xdr:spPr>
        <a:xfrm>
          <a:off x="13652500" y="132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108540</xdr:rowOff>
    </xdr:from>
    <xdr:ext cx="534377" cy="259045"/>
    <xdr:sp macro="" textlink="">
      <xdr:nvSpPr>
        <xdr:cNvPr id="630" name="テキスト ボックス 629"/>
        <xdr:cNvSpPr txBox="1"/>
      </xdr:nvSpPr>
      <xdr:spPr>
        <a:xfrm>
          <a:off x="13436111" y="133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7007</xdr:rowOff>
    </xdr:from>
    <xdr:to>
      <xdr:col>18</xdr:col>
      <xdr:colOff>492125</xdr:colOff>
      <xdr:row>77</xdr:row>
      <xdr:rowOff>108607</xdr:rowOff>
    </xdr:to>
    <xdr:sp macro="" textlink="">
      <xdr:nvSpPr>
        <xdr:cNvPr id="631" name="円/楕円 630"/>
        <xdr:cNvSpPr/>
      </xdr:nvSpPr>
      <xdr:spPr>
        <a:xfrm>
          <a:off x="12763500" y="132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99734</xdr:rowOff>
    </xdr:from>
    <xdr:ext cx="534377" cy="259045"/>
    <xdr:sp macro="" textlink="">
      <xdr:nvSpPr>
        <xdr:cNvPr id="632" name="テキスト ボックス 631"/>
        <xdr:cNvSpPr txBox="1"/>
      </xdr:nvSpPr>
      <xdr:spPr>
        <a:xfrm>
          <a:off x="12547111" y="133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6" name="直線コネクタ 655"/>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7"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8" name="直線コネクタ 657"/>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9"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60" name="直線コネクタ 659"/>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110947</xdr:rowOff>
    </xdr:from>
    <xdr:to>
      <xdr:col>23</xdr:col>
      <xdr:colOff>517525</xdr:colOff>
      <xdr:row>98</xdr:row>
      <xdr:rowOff>59423</xdr:rowOff>
    </xdr:to>
    <xdr:cxnSp macro="">
      <xdr:nvCxnSpPr>
        <xdr:cNvPr id="661" name="直線コネクタ 660"/>
        <xdr:cNvCxnSpPr/>
      </xdr:nvCxnSpPr>
      <xdr:spPr>
        <a:xfrm flipV="1">
          <a:off x="15481300" y="16398697"/>
          <a:ext cx="838200" cy="4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2"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3" name="フローチャート : 判断 662"/>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59423</xdr:rowOff>
    </xdr:from>
    <xdr:to>
      <xdr:col>22</xdr:col>
      <xdr:colOff>365125</xdr:colOff>
      <xdr:row>99</xdr:row>
      <xdr:rowOff>41275</xdr:rowOff>
    </xdr:to>
    <xdr:cxnSp macro="">
      <xdr:nvCxnSpPr>
        <xdr:cNvPr id="664" name="直線コネクタ 663"/>
        <xdr:cNvCxnSpPr/>
      </xdr:nvCxnSpPr>
      <xdr:spPr>
        <a:xfrm flipV="1">
          <a:off x="14592300" y="16861523"/>
          <a:ext cx="889000" cy="1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5" name="フローチャート : 判断 664"/>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6" name="テキスト ボックス 665"/>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102197</xdr:rowOff>
    </xdr:from>
    <xdr:to>
      <xdr:col>21</xdr:col>
      <xdr:colOff>161925</xdr:colOff>
      <xdr:row>99</xdr:row>
      <xdr:rowOff>41275</xdr:rowOff>
    </xdr:to>
    <xdr:cxnSp macro="">
      <xdr:nvCxnSpPr>
        <xdr:cNvPr id="667" name="直線コネクタ 666"/>
        <xdr:cNvCxnSpPr/>
      </xdr:nvCxnSpPr>
      <xdr:spPr>
        <a:xfrm>
          <a:off x="13703300" y="16904297"/>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8" name="フローチャート : 判断 667"/>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9" name="テキスト ボックス 668"/>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102197</xdr:rowOff>
    </xdr:from>
    <xdr:to>
      <xdr:col>19</xdr:col>
      <xdr:colOff>644525</xdr:colOff>
      <xdr:row>99</xdr:row>
      <xdr:rowOff>5321</xdr:rowOff>
    </xdr:to>
    <xdr:cxnSp macro="">
      <xdr:nvCxnSpPr>
        <xdr:cNvPr id="670" name="直線コネクタ 669"/>
        <xdr:cNvCxnSpPr/>
      </xdr:nvCxnSpPr>
      <xdr:spPr>
        <a:xfrm flipV="1">
          <a:off x="12814300" y="16904297"/>
          <a:ext cx="889000" cy="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71" name="フローチャート : 判断 670"/>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2" name="テキスト ボックス 671"/>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3" name="フローチャート : 判断 672"/>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4" name="テキスト ボックス 673"/>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60147</xdr:rowOff>
    </xdr:from>
    <xdr:to>
      <xdr:col>23</xdr:col>
      <xdr:colOff>568325</xdr:colOff>
      <xdr:row>95</xdr:row>
      <xdr:rowOff>161747</xdr:rowOff>
    </xdr:to>
    <xdr:sp macro="" textlink="">
      <xdr:nvSpPr>
        <xdr:cNvPr id="680" name="円/楕円 679"/>
        <xdr:cNvSpPr/>
      </xdr:nvSpPr>
      <xdr:spPr>
        <a:xfrm>
          <a:off x="16268700" y="163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83024</xdr:rowOff>
    </xdr:from>
    <xdr:ext cx="534377" cy="259045"/>
    <xdr:sp macro="" textlink="">
      <xdr:nvSpPr>
        <xdr:cNvPr id="681" name="積立金該当値テキスト"/>
        <xdr:cNvSpPr txBox="1"/>
      </xdr:nvSpPr>
      <xdr:spPr>
        <a:xfrm>
          <a:off x="16370300" y="161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8623</xdr:rowOff>
    </xdr:from>
    <xdr:to>
      <xdr:col>22</xdr:col>
      <xdr:colOff>415925</xdr:colOff>
      <xdr:row>98</xdr:row>
      <xdr:rowOff>110223</xdr:rowOff>
    </xdr:to>
    <xdr:sp macro="" textlink="">
      <xdr:nvSpPr>
        <xdr:cNvPr id="682" name="円/楕円 681"/>
        <xdr:cNvSpPr/>
      </xdr:nvSpPr>
      <xdr:spPr>
        <a:xfrm>
          <a:off x="15430500" y="168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101350</xdr:rowOff>
    </xdr:from>
    <xdr:ext cx="534377" cy="259045"/>
    <xdr:sp macro="" textlink="">
      <xdr:nvSpPr>
        <xdr:cNvPr id="683" name="テキスト ボックス 682"/>
        <xdr:cNvSpPr txBox="1"/>
      </xdr:nvSpPr>
      <xdr:spPr>
        <a:xfrm>
          <a:off x="15214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161925</xdr:rowOff>
    </xdr:from>
    <xdr:to>
      <xdr:col>21</xdr:col>
      <xdr:colOff>212725</xdr:colOff>
      <xdr:row>99</xdr:row>
      <xdr:rowOff>92075</xdr:rowOff>
    </xdr:to>
    <xdr:sp macro="" textlink="">
      <xdr:nvSpPr>
        <xdr:cNvPr id="684" name="円/楕円 683"/>
        <xdr:cNvSpPr/>
      </xdr:nvSpPr>
      <xdr:spPr>
        <a:xfrm>
          <a:off x="14541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83202</xdr:rowOff>
    </xdr:from>
    <xdr:ext cx="378565" cy="259045"/>
    <xdr:sp macro="" textlink="">
      <xdr:nvSpPr>
        <xdr:cNvPr id="685" name="テキスト ボックス 684"/>
        <xdr:cNvSpPr txBox="1"/>
      </xdr:nvSpPr>
      <xdr:spPr>
        <a:xfrm>
          <a:off x="14403017" y="17056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51397</xdr:rowOff>
    </xdr:from>
    <xdr:to>
      <xdr:col>20</xdr:col>
      <xdr:colOff>9525</xdr:colOff>
      <xdr:row>98</xdr:row>
      <xdr:rowOff>152997</xdr:rowOff>
    </xdr:to>
    <xdr:sp macro="" textlink="">
      <xdr:nvSpPr>
        <xdr:cNvPr id="686" name="円/楕円 685"/>
        <xdr:cNvSpPr/>
      </xdr:nvSpPr>
      <xdr:spPr>
        <a:xfrm>
          <a:off x="13652500" y="168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144124</xdr:rowOff>
    </xdr:from>
    <xdr:ext cx="469744" cy="259045"/>
    <xdr:sp macro="" textlink="">
      <xdr:nvSpPr>
        <xdr:cNvPr id="687" name="テキスト ボックス 686"/>
        <xdr:cNvSpPr txBox="1"/>
      </xdr:nvSpPr>
      <xdr:spPr>
        <a:xfrm>
          <a:off x="13468427" y="169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125971</xdr:rowOff>
    </xdr:from>
    <xdr:to>
      <xdr:col>18</xdr:col>
      <xdr:colOff>492125</xdr:colOff>
      <xdr:row>99</xdr:row>
      <xdr:rowOff>56121</xdr:rowOff>
    </xdr:to>
    <xdr:sp macro="" textlink="">
      <xdr:nvSpPr>
        <xdr:cNvPr id="688" name="円/楕円 687"/>
        <xdr:cNvSpPr/>
      </xdr:nvSpPr>
      <xdr:spPr>
        <a:xfrm>
          <a:off x="12763500" y="169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47248</xdr:rowOff>
    </xdr:from>
    <xdr:ext cx="469744" cy="259045"/>
    <xdr:sp macro="" textlink="">
      <xdr:nvSpPr>
        <xdr:cNvPr id="689" name="テキスト ボックス 688"/>
        <xdr:cNvSpPr txBox="1"/>
      </xdr:nvSpPr>
      <xdr:spPr>
        <a:xfrm>
          <a:off x="12579427" y="170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5" name="直線コネクタ 714"/>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8"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9" name="直線コネクタ 718"/>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0" name="直線コネクタ 71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21"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2" name="フローチャート : 判断 721"/>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3" name="直線コネクタ 72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4" name="フローチャート : 判断 723"/>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5" name="テキスト ボックス 724"/>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6" name="直線コネクタ 72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7" name="フローチャート : 判断 726"/>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8" name="テキスト ボックス 727"/>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9" name="直線コネクタ 72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30" name="フローチャート : 判断 729"/>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31" name="テキスト ボックス 730"/>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2" name="フローチャート : 判断 731"/>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3" name="テキスト ボックス 732"/>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9" name="円/楕円 73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1" name="円/楕円 74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2" name="テキスト ボックス 74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3" name="円/楕円 74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4" name="テキスト ボックス 74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5" name="円/楕円 74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6" name="テキスト ボックス 74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7" name="円/楕円 74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8" name="テキスト ボックス 74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70" name="直線コネクタ 769"/>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3"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4" name="直線コネクタ 773"/>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118623</xdr:rowOff>
    </xdr:from>
    <xdr:to>
      <xdr:col>32</xdr:col>
      <xdr:colOff>187325</xdr:colOff>
      <xdr:row>58</xdr:row>
      <xdr:rowOff>121915</xdr:rowOff>
    </xdr:to>
    <xdr:cxnSp macro="">
      <xdr:nvCxnSpPr>
        <xdr:cNvPr id="775" name="直線コネクタ 774"/>
        <xdr:cNvCxnSpPr/>
      </xdr:nvCxnSpPr>
      <xdr:spPr>
        <a:xfrm>
          <a:off x="21323300" y="10062723"/>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6"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7" name="フローチャート : 判断 776"/>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113777</xdr:rowOff>
    </xdr:from>
    <xdr:to>
      <xdr:col>31</xdr:col>
      <xdr:colOff>34925</xdr:colOff>
      <xdr:row>58</xdr:row>
      <xdr:rowOff>118623</xdr:rowOff>
    </xdr:to>
    <xdr:cxnSp macro="">
      <xdr:nvCxnSpPr>
        <xdr:cNvPr id="778" name="直線コネクタ 777"/>
        <xdr:cNvCxnSpPr/>
      </xdr:nvCxnSpPr>
      <xdr:spPr>
        <a:xfrm>
          <a:off x="20434300" y="10057877"/>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9" name="フローチャート : 判断 778"/>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80" name="テキスト ボックス 779"/>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96997</xdr:rowOff>
    </xdr:from>
    <xdr:to>
      <xdr:col>29</xdr:col>
      <xdr:colOff>517525</xdr:colOff>
      <xdr:row>58</xdr:row>
      <xdr:rowOff>113777</xdr:rowOff>
    </xdr:to>
    <xdr:cxnSp macro="">
      <xdr:nvCxnSpPr>
        <xdr:cNvPr id="781" name="直線コネクタ 780"/>
        <xdr:cNvCxnSpPr/>
      </xdr:nvCxnSpPr>
      <xdr:spPr>
        <a:xfrm>
          <a:off x="19545300" y="10041097"/>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2" name="フローチャート : 判断 781"/>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3" name="テキスト ボックス 782"/>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88722</xdr:rowOff>
    </xdr:from>
    <xdr:to>
      <xdr:col>28</xdr:col>
      <xdr:colOff>314325</xdr:colOff>
      <xdr:row>58</xdr:row>
      <xdr:rowOff>96997</xdr:rowOff>
    </xdr:to>
    <xdr:cxnSp macro="">
      <xdr:nvCxnSpPr>
        <xdr:cNvPr id="784" name="直線コネクタ 783"/>
        <xdr:cNvCxnSpPr/>
      </xdr:nvCxnSpPr>
      <xdr:spPr>
        <a:xfrm>
          <a:off x="18656300" y="10032822"/>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5" name="フローチャート : 判断 784"/>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6" name="テキスト ボックス 785"/>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7" name="フローチャート : 判断 786"/>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8" name="テキスト ボックス 787"/>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71115</xdr:rowOff>
    </xdr:from>
    <xdr:to>
      <xdr:col>32</xdr:col>
      <xdr:colOff>238125</xdr:colOff>
      <xdr:row>59</xdr:row>
      <xdr:rowOff>1265</xdr:rowOff>
    </xdr:to>
    <xdr:sp macro="" textlink="">
      <xdr:nvSpPr>
        <xdr:cNvPr id="794" name="円/楕円 793"/>
        <xdr:cNvSpPr/>
      </xdr:nvSpPr>
      <xdr:spPr>
        <a:xfrm>
          <a:off x="221107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5"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67823</xdr:rowOff>
    </xdr:from>
    <xdr:to>
      <xdr:col>31</xdr:col>
      <xdr:colOff>85725</xdr:colOff>
      <xdr:row>58</xdr:row>
      <xdr:rowOff>169423</xdr:rowOff>
    </xdr:to>
    <xdr:sp macro="" textlink="">
      <xdr:nvSpPr>
        <xdr:cNvPr id="796" name="円/楕円 795"/>
        <xdr:cNvSpPr/>
      </xdr:nvSpPr>
      <xdr:spPr>
        <a:xfrm>
          <a:off x="21272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160550</xdr:rowOff>
    </xdr:from>
    <xdr:ext cx="378565" cy="259045"/>
    <xdr:sp macro="" textlink="">
      <xdr:nvSpPr>
        <xdr:cNvPr id="797" name="テキスト ボックス 796"/>
        <xdr:cNvSpPr txBox="1"/>
      </xdr:nvSpPr>
      <xdr:spPr>
        <a:xfrm>
          <a:off x="21134017" y="1010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62977</xdr:rowOff>
    </xdr:from>
    <xdr:to>
      <xdr:col>29</xdr:col>
      <xdr:colOff>568325</xdr:colOff>
      <xdr:row>58</xdr:row>
      <xdr:rowOff>164577</xdr:rowOff>
    </xdr:to>
    <xdr:sp macro="" textlink="">
      <xdr:nvSpPr>
        <xdr:cNvPr id="798" name="円/楕円 797"/>
        <xdr:cNvSpPr/>
      </xdr:nvSpPr>
      <xdr:spPr>
        <a:xfrm>
          <a:off x="20383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155704</xdr:rowOff>
    </xdr:from>
    <xdr:ext cx="378565" cy="259045"/>
    <xdr:sp macro="" textlink="">
      <xdr:nvSpPr>
        <xdr:cNvPr id="799" name="テキスト ボックス 798"/>
        <xdr:cNvSpPr txBox="1"/>
      </xdr:nvSpPr>
      <xdr:spPr>
        <a:xfrm>
          <a:off x="20245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46197</xdr:rowOff>
    </xdr:from>
    <xdr:to>
      <xdr:col>28</xdr:col>
      <xdr:colOff>365125</xdr:colOff>
      <xdr:row>58</xdr:row>
      <xdr:rowOff>147797</xdr:rowOff>
    </xdr:to>
    <xdr:sp macro="" textlink="">
      <xdr:nvSpPr>
        <xdr:cNvPr id="800" name="円/楕円 799"/>
        <xdr:cNvSpPr/>
      </xdr:nvSpPr>
      <xdr:spPr>
        <a:xfrm>
          <a:off x="19494500" y="99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138924</xdr:rowOff>
    </xdr:from>
    <xdr:ext cx="378565" cy="259045"/>
    <xdr:sp macro="" textlink="">
      <xdr:nvSpPr>
        <xdr:cNvPr id="801" name="テキスト ボックス 800"/>
        <xdr:cNvSpPr txBox="1"/>
      </xdr:nvSpPr>
      <xdr:spPr>
        <a:xfrm>
          <a:off x="19356017" y="1008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37922</xdr:rowOff>
    </xdr:from>
    <xdr:to>
      <xdr:col>27</xdr:col>
      <xdr:colOff>161925</xdr:colOff>
      <xdr:row>58</xdr:row>
      <xdr:rowOff>139522</xdr:rowOff>
    </xdr:to>
    <xdr:sp macro="" textlink="">
      <xdr:nvSpPr>
        <xdr:cNvPr id="802" name="円/楕円 801"/>
        <xdr:cNvSpPr/>
      </xdr:nvSpPr>
      <xdr:spPr>
        <a:xfrm>
          <a:off x="18605500" y="99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130649</xdr:rowOff>
    </xdr:from>
    <xdr:ext cx="469744" cy="259045"/>
    <xdr:sp macro="" textlink="">
      <xdr:nvSpPr>
        <xdr:cNvPr id="803" name="テキスト ボックス 802"/>
        <xdr:cNvSpPr txBox="1"/>
      </xdr:nvSpPr>
      <xdr:spPr>
        <a:xfrm>
          <a:off x="18421427" y="100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6" name="直線コネクタ 825"/>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7"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8" name="直線コネクタ 827"/>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9"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30" name="直線コネクタ 829"/>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3774</xdr:rowOff>
    </xdr:from>
    <xdr:to>
      <xdr:col>32</xdr:col>
      <xdr:colOff>187325</xdr:colOff>
      <xdr:row>75</xdr:row>
      <xdr:rowOff>69954</xdr:rowOff>
    </xdr:to>
    <xdr:cxnSp macro="">
      <xdr:nvCxnSpPr>
        <xdr:cNvPr id="831" name="直線コネクタ 830"/>
        <xdr:cNvCxnSpPr/>
      </xdr:nvCxnSpPr>
      <xdr:spPr>
        <a:xfrm flipV="1">
          <a:off x="21323300" y="12862524"/>
          <a:ext cx="8382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2"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3" name="フローチャート : 判断 832"/>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69954</xdr:rowOff>
    </xdr:from>
    <xdr:to>
      <xdr:col>31</xdr:col>
      <xdr:colOff>34925</xdr:colOff>
      <xdr:row>75</xdr:row>
      <xdr:rowOff>131470</xdr:rowOff>
    </xdr:to>
    <xdr:cxnSp macro="">
      <xdr:nvCxnSpPr>
        <xdr:cNvPr id="834" name="直線コネクタ 833"/>
        <xdr:cNvCxnSpPr/>
      </xdr:nvCxnSpPr>
      <xdr:spPr>
        <a:xfrm flipV="1">
          <a:off x="20434300" y="12928704"/>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5" name="フローチャート : 判断 834"/>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6" name="テキスト ボックス 835"/>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131470</xdr:rowOff>
    </xdr:from>
    <xdr:to>
      <xdr:col>29</xdr:col>
      <xdr:colOff>517525</xdr:colOff>
      <xdr:row>75</xdr:row>
      <xdr:rowOff>148410</xdr:rowOff>
    </xdr:to>
    <xdr:cxnSp macro="">
      <xdr:nvCxnSpPr>
        <xdr:cNvPr id="837" name="直線コネクタ 836"/>
        <xdr:cNvCxnSpPr/>
      </xdr:nvCxnSpPr>
      <xdr:spPr>
        <a:xfrm flipV="1">
          <a:off x="19545300" y="12990220"/>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8" name="フローチャート : 判断 837"/>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9" name="テキスト ボックス 838"/>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148410</xdr:rowOff>
    </xdr:from>
    <xdr:to>
      <xdr:col>28</xdr:col>
      <xdr:colOff>314325</xdr:colOff>
      <xdr:row>76</xdr:row>
      <xdr:rowOff>13284</xdr:rowOff>
    </xdr:to>
    <xdr:cxnSp macro="">
      <xdr:nvCxnSpPr>
        <xdr:cNvPr id="840" name="直線コネクタ 839"/>
        <xdr:cNvCxnSpPr/>
      </xdr:nvCxnSpPr>
      <xdr:spPr>
        <a:xfrm flipV="1">
          <a:off x="18656300" y="13007160"/>
          <a:ext cx="8890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41" name="フローチャート : 判断 840"/>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2" name="テキスト ボックス 841"/>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3" name="フローチャート : 判断 842"/>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4" name="テキスト ボックス 843"/>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124424</xdr:rowOff>
    </xdr:from>
    <xdr:to>
      <xdr:col>32</xdr:col>
      <xdr:colOff>238125</xdr:colOff>
      <xdr:row>75</xdr:row>
      <xdr:rowOff>54574</xdr:rowOff>
    </xdr:to>
    <xdr:sp macro="" textlink="">
      <xdr:nvSpPr>
        <xdr:cNvPr id="850" name="円/楕円 849"/>
        <xdr:cNvSpPr/>
      </xdr:nvSpPr>
      <xdr:spPr>
        <a:xfrm>
          <a:off x="22110700" y="128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147301</xdr:rowOff>
    </xdr:from>
    <xdr:ext cx="534377" cy="259045"/>
    <xdr:sp macro="" textlink="">
      <xdr:nvSpPr>
        <xdr:cNvPr id="851" name="繰出金該当値テキスト"/>
        <xdr:cNvSpPr txBox="1"/>
      </xdr:nvSpPr>
      <xdr:spPr>
        <a:xfrm>
          <a:off x="22212300" y="126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19154</xdr:rowOff>
    </xdr:from>
    <xdr:to>
      <xdr:col>31</xdr:col>
      <xdr:colOff>85725</xdr:colOff>
      <xdr:row>75</xdr:row>
      <xdr:rowOff>120754</xdr:rowOff>
    </xdr:to>
    <xdr:sp macro="" textlink="">
      <xdr:nvSpPr>
        <xdr:cNvPr id="852" name="円/楕円 851"/>
        <xdr:cNvSpPr/>
      </xdr:nvSpPr>
      <xdr:spPr>
        <a:xfrm>
          <a:off x="21272500" y="128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137281</xdr:rowOff>
    </xdr:from>
    <xdr:ext cx="534377" cy="259045"/>
    <xdr:sp macro="" textlink="">
      <xdr:nvSpPr>
        <xdr:cNvPr id="853" name="テキスト ボックス 852"/>
        <xdr:cNvSpPr txBox="1"/>
      </xdr:nvSpPr>
      <xdr:spPr>
        <a:xfrm>
          <a:off x="21056111" y="126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80670</xdr:rowOff>
    </xdr:from>
    <xdr:to>
      <xdr:col>29</xdr:col>
      <xdr:colOff>568325</xdr:colOff>
      <xdr:row>76</xdr:row>
      <xdr:rowOff>10821</xdr:rowOff>
    </xdr:to>
    <xdr:sp macro="" textlink="">
      <xdr:nvSpPr>
        <xdr:cNvPr id="854" name="円/楕円 853"/>
        <xdr:cNvSpPr/>
      </xdr:nvSpPr>
      <xdr:spPr>
        <a:xfrm>
          <a:off x="203835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27347</xdr:rowOff>
    </xdr:from>
    <xdr:ext cx="534377" cy="259045"/>
    <xdr:sp macro="" textlink="">
      <xdr:nvSpPr>
        <xdr:cNvPr id="855" name="テキスト ボックス 854"/>
        <xdr:cNvSpPr txBox="1"/>
      </xdr:nvSpPr>
      <xdr:spPr>
        <a:xfrm>
          <a:off x="20167111" y="12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97610</xdr:rowOff>
    </xdr:from>
    <xdr:to>
      <xdr:col>28</xdr:col>
      <xdr:colOff>365125</xdr:colOff>
      <xdr:row>76</xdr:row>
      <xdr:rowOff>27760</xdr:rowOff>
    </xdr:to>
    <xdr:sp macro="" textlink="">
      <xdr:nvSpPr>
        <xdr:cNvPr id="856" name="円/楕円 855"/>
        <xdr:cNvSpPr/>
      </xdr:nvSpPr>
      <xdr:spPr>
        <a:xfrm>
          <a:off x="19494500" y="129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44287</xdr:rowOff>
    </xdr:from>
    <xdr:ext cx="534377" cy="259045"/>
    <xdr:sp macro="" textlink="">
      <xdr:nvSpPr>
        <xdr:cNvPr id="857" name="テキスト ボックス 856"/>
        <xdr:cNvSpPr txBox="1"/>
      </xdr:nvSpPr>
      <xdr:spPr>
        <a:xfrm>
          <a:off x="19278111" y="127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133934</xdr:rowOff>
    </xdr:from>
    <xdr:to>
      <xdr:col>27</xdr:col>
      <xdr:colOff>161925</xdr:colOff>
      <xdr:row>76</xdr:row>
      <xdr:rowOff>64084</xdr:rowOff>
    </xdr:to>
    <xdr:sp macro="" textlink="">
      <xdr:nvSpPr>
        <xdr:cNvPr id="858" name="円/楕円 857"/>
        <xdr:cNvSpPr/>
      </xdr:nvSpPr>
      <xdr:spPr>
        <a:xfrm>
          <a:off x="18605500" y="129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80611</xdr:rowOff>
    </xdr:from>
    <xdr:ext cx="534377" cy="259045"/>
    <xdr:sp macro="" textlink="">
      <xdr:nvSpPr>
        <xdr:cNvPr id="859" name="テキスト ボックス 858"/>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が類似団体平均を上回っている要因は、隣接市町から業務を受託している消防部門、町立保育園を５園運営している福祉部門、観光地として観光行事を行う商工部門など、固有の特殊事情によると考える。</a:t>
          </a:r>
        </a:p>
        <a:p>
          <a:r>
            <a:rPr kumimoji="1" lang="ja-JP" altLang="en-US" sz="1300">
              <a:latin typeface="ＭＳ Ｐゴシック"/>
            </a:rPr>
            <a:t>　補助費等については、今後、湯河原町真鶴町衛生組合の最終処分場の工事に対する償還が開始することにより、増加が見込まれる。</a:t>
          </a:r>
        </a:p>
        <a:p>
          <a:r>
            <a:rPr kumimoji="1" lang="ja-JP" altLang="en-US" sz="1300">
              <a:latin typeface="ＭＳ Ｐゴシック"/>
            </a:rPr>
            <a:t>　普通建設事業費について、平成</a:t>
          </a:r>
          <a:r>
            <a:rPr kumimoji="1" lang="en-US" altLang="ja-JP" sz="1300">
              <a:latin typeface="ＭＳ Ｐゴシック"/>
            </a:rPr>
            <a:t>26</a:t>
          </a:r>
          <a:r>
            <a:rPr kumimoji="1" lang="ja-JP" altLang="en-US" sz="1300">
              <a:latin typeface="ＭＳ Ｐゴシック"/>
            </a:rPr>
            <a:t>年度にたちばな保育園耐震建替事業、平成</a:t>
          </a:r>
          <a:r>
            <a:rPr kumimoji="1" lang="en-US" altLang="ja-JP" sz="1300">
              <a:latin typeface="ＭＳ Ｐゴシック"/>
            </a:rPr>
            <a:t>27</a:t>
          </a:r>
          <a:r>
            <a:rPr kumimoji="1" lang="ja-JP" altLang="en-US" sz="1300">
              <a:latin typeface="ＭＳ Ｐゴシック"/>
            </a:rPr>
            <a:t>年度に大平橋補強補修工事や駅前広場整備事業などで大きく増加したが、今年度の道路新設改良事業、防災救急無線再整備事業、災害対応特殊救急自動車整備事業などの減額により減少した。</a:t>
          </a:r>
        </a:p>
        <a:p>
          <a:r>
            <a:rPr kumimoji="1" lang="ja-JP" altLang="en-US" sz="1300">
              <a:latin typeface="ＭＳ Ｐゴシック"/>
            </a:rPr>
            <a:t>　積立金について、公共施設等総合管理計画推進基金積立金とまちづくり基金積立金が増加したことにより大きく増加した。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25,683
25,406
40.97
10,335,383
9,837,898
422,429
5,524,290
8,269,089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37592</xdr:rowOff>
    </xdr:from>
    <xdr:to>
      <xdr:col>6</xdr:col>
      <xdr:colOff>511175</xdr:colOff>
      <xdr:row>32</xdr:row>
      <xdr:rowOff>68834</xdr:rowOff>
    </xdr:to>
    <xdr:cxnSp macro="">
      <xdr:nvCxnSpPr>
        <xdr:cNvPr id="61" name="直線コネクタ 60"/>
        <xdr:cNvCxnSpPr/>
      </xdr:nvCxnSpPr>
      <xdr:spPr>
        <a:xfrm>
          <a:off x="3797300" y="5523992"/>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37592</xdr:rowOff>
    </xdr:from>
    <xdr:to>
      <xdr:col>5</xdr:col>
      <xdr:colOff>358775</xdr:colOff>
      <xdr:row>32</xdr:row>
      <xdr:rowOff>49784</xdr:rowOff>
    </xdr:to>
    <xdr:cxnSp macro="">
      <xdr:nvCxnSpPr>
        <xdr:cNvPr id="64" name="直線コネクタ 63"/>
        <xdr:cNvCxnSpPr/>
      </xdr:nvCxnSpPr>
      <xdr:spPr>
        <a:xfrm flipV="1">
          <a:off x="2908300" y="552399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49784</xdr:rowOff>
    </xdr:from>
    <xdr:to>
      <xdr:col>4</xdr:col>
      <xdr:colOff>155575</xdr:colOff>
      <xdr:row>32</xdr:row>
      <xdr:rowOff>58547</xdr:rowOff>
    </xdr:to>
    <xdr:cxnSp macro="">
      <xdr:nvCxnSpPr>
        <xdr:cNvPr id="67" name="直線コネクタ 66"/>
        <xdr:cNvCxnSpPr/>
      </xdr:nvCxnSpPr>
      <xdr:spPr>
        <a:xfrm flipV="1">
          <a:off x="2019300" y="553618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167513</xdr:rowOff>
    </xdr:from>
    <xdr:to>
      <xdr:col>2</xdr:col>
      <xdr:colOff>638175</xdr:colOff>
      <xdr:row>32</xdr:row>
      <xdr:rowOff>58547</xdr:rowOff>
    </xdr:to>
    <xdr:cxnSp macro="">
      <xdr:nvCxnSpPr>
        <xdr:cNvPr id="70" name="直線コネクタ 69"/>
        <xdr:cNvCxnSpPr/>
      </xdr:nvCxnSpPr>
      <xdr:spPr>
        <a:xfrm>
          <a:off x="1130300" y="5482463"/>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18034</xdr:rowOff>
    </xdr:from>
    <xdr:to>
      <xdr:col>6</xdr:col>
      <xdr:colOff>561975</xdr:colOff>
      <xdr:row>32</xdr:row>
      <xdr:rowOff>119634</xdr:rowOff>
    </xdr:to>
    <xdr:sp macro="" textlink="">
      <xdr:nvSpPr>
        <xdr:cNvPr id="80" name="円/楕円 79"/>
        <xdr:cNvSpPr/>
      </xdr:nvSpPr>
      <xdr:spPr>
        <a:xfrm>
          <a:off x="45847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40911</xdr:rowOff>
    </xdr:from>
    <xdr:ext cx="469744" cy="259045"/>
    <xdr:sp macro="" textlink="">
      <xdr:nvSpPr>
        <xdr:cNvPr id="81" name="議会費該当値テキスト"/>
        <xdr:cNvSpPr txBox="1"/>
      </xdr:nvSpPr>
      <xdr:spPr>
        <a:xfrm>
          <a:off x="4686300" y="5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158242</xdr:rowOff>
    </xdr:from>
    <xdr:to>
      <xdr:col>5</xdr:col>
      <xdr:colOff>409575</xdr:colOff>
      <xdr:row>32</xdr:row>
      <xdr:rowOff>88392</xdr:rowOff>
    </xdr:to>
    <xdr:sp macro="" textlink="">
      <xdr:nvSpPr>
        <xdr:cNvPr id="82" name="円/楕円 81"/>
        <xdr:cNvSpPr/>
      </xdr:nvSpPr>
      <xdr:spPr>
        <a:xfrm>
          <a:off x="37465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104919</xdr:rowOff>
    </xdr:from>
    <xdr:ext cx="469744" cy="259045"/>
    <xdr:sp macro="" textlink="">
      <xdr:nvSpPr>
        <xdr:cNvPr id="83" name="テキスト ボックス 82"/>
        <xdr:cNvSpPr txBox="1"/>
      </xdr:nvSpPr>
      <xdr:spPr>
        <a:xfrm>
          <a:off x="3562427" y="524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170434</xdr:rowOff>
    </xdr:from>
    <xdr:to>
      <xdr:col>4</xdr:col>
      <xdr:colOff>206375</xdr:colOff>
      <xdr:row>32</xdr:row>
      <xdr:rowOff>100584</xdr:rowOff>
    </xdr:to>
    <xdr:sp macro="" textlink="">
      <xdr:nvSpPr>
        <xdr:cNvPr id="84" name="円/楕円 83"/>
        <xdr:cNvSpPr/>
      </xdr:nvSpPr>
      <xdr:spPr>
        <a:xfrm>
          <a:off x="2857500" y="54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117111</xdr:rowOff>
    </xdr:from>
    <xdr:ext cx="469744" cy="259045"/>
    <xdr:sp macro="" textlink="">
      <xdr:nvSpPr>
        <xdr:cNvPr id="85" name="テキスト ボックス 84"/>
        <xdr:cNvSpPr txBox="1"/>
      </xdr:nvSpPr>
      <xdr:spPr>
        <a:xfrm>
          <a:off x="2673427" y="526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7747</xdr:rowOff>
    </xdr:from>
    <xdr:to>
      <xdr:col>3</xdr:col>
      <xdr:colOff>3175</xdr:colOff>
      <xdr:row>32</xdr:row>
      <xdr:rowOff>109347</xdr:rowOff>
    </xdr:to>
    <xdr:sp macro="" textlink="">
      <xdr:nvSpPr>
        <xdr:cNvPr id="86" name="円/楕円 85"/>
        <xdr:cNvSpPr/>
      </xdr:nvSpPr>
      <xdr:spPr>
        <a:xfrm>
          <a:off x="1968500" y="54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125874</xdr:rowOff>
    </xdr:from>
    <xdr:ext cx="469744" cy="259045"/>
    <xdr:sp macro="" textlink="">
      <xdr:nvSpPr>
        <xdr:cNvPr id="87" name="テキスト ボックス 86"/>
        <xdr:cNvSpPr txBox="1"/>
      </xdr:nvSpPr>
      <xdr:spPr>
        <a:xfrm>
          <a:off x="1784427" y="52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116713</xdr:rowOff>
    </xdr:from>
    <xdr:to>
      <xdr:col>1</xdr:col>
      <xdr:colOff>485775</xdr:colOff>
      <xdr:row>32</xdr:row>
      <xdr:rowOff>46863</xdr:rowOff>
    </xdr:to>
    <xdr:sp macro="" textlink="">
      <xdr:nvSpPr>
        <xdr:cNvPr id="88" name="円/楕円 87"/>
        <xdr:cNvSpPr/>
      </xdr:nvSpPr>
      <xdr:spPr>
        <a:xfrm>
          <a:off x="1079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63390</xdr:rowOff>
    </xdr:from>
    <xdr:ext cx="469744" cy="259045"/>
    <xdr:sp macro="" textlink="">
      <xdr:nvSpPr>
        <xdr:cNvPr id="89" name="テキスト ボックス 88"/>
        <xdr:cNvSpPr txBox="1"/>
      </xdr:nvSpPr>
      <xdr:spPr>
        <a:xfrm>
          <a:off x="895427"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148851</xdr:rowOff>
    </xdr:from>
    <xdr:to>
      <xdr:col>6</xdr:col>
      <xdr:colOff>511175</xdr:colOff>
      <xdr:row>56</xdr:row>
      <xdr:rowOff>127660</xdr:rowOff>
    </xdr:to>
    <xdr:cxnSp macro="">
      <xdr:nvCxnSpPr>
        <xdr:cNvPr id="118" name="直線コネクタ 117"/>
        <xdr:cNvCxnSpPr/>
      </xdr:nvCxnSpPr>
      <xdr:spPr>
        <a:xfrm flipV="1">
          <a:off x="3797300" y="9407151"/>
          <a:ext cx="838200" cy="3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127660</xdr:rowOff>
    </xdr:from>
    <xdr:to>
      <xdr:col>5</xdr:col>
      <xdr:colOff>358775</xdr:colOff>
      <xdr:row>57</xdr:row>
      <xdr:rowOff>3424</xdr:rowOff>
    </xdr:to>
    <xdr:cxnSp macro="">
      <xdr:nvCxnSpPr>
        <xdr:cNvPr id="121" name="直線コネクタ 120"/>
        <xdr:cNvCxnSpPr/>
      </xdr:nvCxnSpPr>
      <xdr:spPr>
        <a:xfrm flipV="1">
          <a:off x="2908300" y="9728860"/>
          <a:ext cx="889000" cy="4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3264</xdr:rowOff>
    </xdr:from>
    <xdr:to>
      <xdr:col>4</xdr:col>
      <xdr:colOff>155575</xdr:colOff>
      <xdr:row>57</xdr:row>
      <xdr:rowOff>3424</xdr:rowOff>
    </xdr:to>
    <xdr:cxnSp macro="">
      <xdr:nvCxnSpPr>
        <xdr:cNvPr id="124" name="直線コネクタ 123"/>
        <xdr:cNvCxnSpPr/>
      </xdr:nvCxnSpPr>
      <xdr:spPr>
        <a:xfrm>
          <a:off x="2019300" y="9775914"/>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3264</xdr:rowOff>
    </xdr:from>
    <xdr:to>
      <xdr:col>2</xdr:col>
      <xdr:colOff>638175</xdr:colOff>
      <xdr:row>57</xdr:row>
      <xdr:rowOff>66914</xdr:rowOff>
    </xdr:to>
    <xdr:cxnSp macro="">
      <xdr:nvCxnSpPr>
        <xdr:cNvPr id="127" name="直線コネクタ 126"/>
        <xdr:cNvCxnSpPr/>
      </xdr:nvCxnSpPr>
      <xdr:spPr>
        <a:xfrm flipV="1">
          <a:off x="1130300" y="9775914"/>
          <a:ext cx="889000" cy="6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98051</xdr:rowOff>
    </xdr:from>
    <xdr:to>
      <xdr:col>6</xdr:col>
      <xdr:colOff>561975</xdr:colOff>
      <xdr:row>55</xdr:row>
      <xdr:rowOff>28201</xdr:rowOff>
    </xdr:to>
    <xdr:sp macro="" textlink="">
      <xdr:nvSpPr>
        <xdr:cNvPr id="137" name="円/楕円 136"/>
        <xdr:cNvSpPr/>
      </xdr:nvSpPr>
      <xdr:spPr>
        <a:xfrm>
          <a:off x="4584700" y="93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120928</xdr:rowOff>
    </xdr:from>
    <xdr:ext cx="534377" cy="259045"/>
    <xdr:sp macro="" textlink="">
      <xdr:nvSpPr>
        <xdr:cNvPr id="138" name="総務費該当値テキスト"/>
        <xdr:cNvSpPr txBox="1"/>
      </xdr:nvSpPr>
      <xdr:spPr>
        <a:xfrm>
          <a:off x="4686300" y="92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76860</xdr:rowOff>
    </xdr:from>
    <xdr:to>
      <xdr:col>5</xdr:col>
      <xdr:colOff>409575</xdr:colOff>
      <xdr:row>57</xdr:row>
      <xdr:rowOff>7010</xdr:rowOff>
    </xdr:to>
    <xdr:sp macro="" textlink="">
      <xdr:nvSpPr>
        <xdr:cNvPr id="139" name="円/楕円 138"/>
        <xdr:cNvSpPr/>
      </xdr:nvSpPr>
      <xdr:spPr>
        <a:xfrm>
          <a:off x="3746500" y="96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23537</xdr:rowOff>
    </xdr:from>
    <xdr:ext cx="534377" cy="259045"/>
    <xdr:sp macro="" textlink="">
      <xdr:nvSpPr>
        <xdr:cNvPr id="140" name="テキスト ボックス 139"/>
        <xdr:cNvSpPr txBox="1"/>
      </xdr:nvSpPr>
      <xdr:spPr>
        <a:xfrm>
          <a:off x="3530111" y="94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124074</xdr:rowOff>
    </xdr:from>
    <xdr:to>
      <xdr:col>4</xdr:col>
      <xdr:colOff>206375</xdr:colOff>
      <xdr:row>57</xdr:row>
      <xdr:rowOff>54224</xdr:rowOff>
    </xdr:to>
    <xdr:sp macro="" textlink="">
      <xdr:nvSpPr>
        <xdr:cNvPr id="141" name="円/楕円 140"/>
        <xdr:cNvSpPr/>
      </xdr:nvSpPr>
      <xdr:spPr>
        <a:xfrm>
          <a:off x="2857500" y="97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45351</xdr:rowOff>
    </xdr:from>
    <xdr:ext cx="534377" cy="259045"/>
    <xdr:sp macro="" textlink="">
      <xdr:nvSpPr>
        <xdr:cNvPr id="142" name="テキスト ボックス 141"/>
        <xdr:cNvSpPr txBox="1"/>
      </xdr:nvSpPr>
      <xdr:spPr>
        <a:xfrm>
          <a:off x="2641111" y="98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123914</xdr:rowOff>
    </xdr:from>
    <xdr:to>
      <xdr:col>3</xdr:col>
      <xdr:colOff>3175</xdr:colOff>
      <xdr:row>57</xdr:row>
      <xdr:rowOff>54064</xdr:rowOff>
    </xdr:to>
    <xdr:sp macro="" textlink="">
      <xdr:nvSpPr>
        <xdr:cNvPr id="143" name="円/楕円 142"/>
        <xdr:cNvSpPr/>
      </xdr:nvSpPr>
      <xdr:spPr>
        <a:xfrm>
          <a:off x="1968500" y="97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45191</xdr:rowOff>
    </xdr:from>
    <xdr:ext cx="534377" cy="259045"/>
    <xdr:sp macro="" textlink="">
      <xdr:nvSpPr>
        <xdr:cNvPr id="144" name="テキスト ボックス 143"/>
        <xdr:cNvSpPr txBox="1"/>
      </xdr:nvSpPr>
      <xdr:spPr>
        <a:xfrm>
          <a:off x="1752111" y="98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16114</xdr:rowOff>
    </xdr:from>
    <xdr:to>
      <xdr:col>1</xdr:col>
      <xdr:colOff>485775</xdr:colOff>
      <xdr:row>57</xdr:row>
      <xdr:rowOff>117714</xdr:rowOff>
    </xdr:to>
    <xdr:sp macro="" textlink="">
      <xdr:nvSpPr>
        <xdr:cNvPr id="145" name="円/楕円 144"/>
        <xdr:cNvSpPr/>
      </xdr:nvSpPr>
      <xdr:spPr>
        <a:xfrm>
          <a:off x="1079500" y="97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108841</xdr:rowOff>
    </xdr:from>
    <xdr:ext cx="534377" cy="259045"/>
    <xdr:sp macro="" textlink="">
      <xdr:nvSpPr>
        <xdr:cNvPr id="146" name="テキスト ボックス 145"/>
        <xdr:cNvSpPr txBox="1"/>
      </xdr:nvSpPr>
      <xdr:spPr>
        <a:xfrm>
          <a:off x="863111" y="98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11520</xdr:rowOff>
    </xdr:from>
    <xdr:to>
      <xdr:col>6</xdr:col>
      <xdr:colOff>511175</xdr:colOff>
      <xdr:row>78</xdr:row>
      <xdr:rowOff>58655</xdr:rowOff>
    </xdr:to>
    <xdr:cxnSp macro="">
      <xdr:nvCxnSpPr>
        <xdr:cNvPr id="178" name="直線コネクタ 177"/>
        <xdr:cNvCxnSpPr/>
      </xdr:nvCxnSpPr>
      <xdr:spPr>
        <a:xfrm>
          <a:off x="3797300" y="13384620"/>
          <a:ext cx="8382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11520</xdr:rowOff>
    </xdr:from>
    <xdr:to>
      <xdr:col>5</xdr:col>
      <xdr:colOff>358775</xdr:colOff>
      <xdr:row>78</xdr:row>
      <xdr:rowOff>102656</xdr:rowOff>
    </xdr:to>
    <xdr:cxnSp macro="">
      <xdr:nvCxnSpPr>
        <xdr:cNvPr id="181" name="直線コネクタ 180"/>
        <xdr:cNvCxnSpPr/>
      </xdr:nvCxnSpPr>
      <xdr:spPr>
        <a:xfrm flipV="1">
          <a:off x="2908300" y="13384620"/>
          <a:ext cx="8890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102656</xdr:rowOff>
    </xdr:from>
    <xdr:to>
      <xdr:col>4</xdr:col>
      <xdr:colOff>155575</xdr:colOff>
      <xdr:row>79</xdr:row>
      <xdr:rowOff>20817</xdr:rowOff>
    </xdr:to>
    <xdr:cxnSp macro="">
      <xdr:nvCxnSpPr>
        <xdr:cNvPr id="184" name="直線コネクタ 183"/>
        <xdr:cNvCxnSpPr/>
      </xdr:nvCxnSpPr>
      <xdr:spPr>
        <a:xfrm flipV="1">
          <a:off x="2019300" y="13475756"/>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20817</xdr:rowOff>
    </xdr:from>
    <xdr:to>
      <xdr:col>2</xdr:col>
      <xdr:colOff>638175</xdr:colOff>
      <xdr:row>79</xdr:row>
      <xdr:rowOff>136075</xdr:rowOff>
    </xdr:to>
    <xdr:cxnSp macro="">
      <xdr:nvCxnSpPr>
        <xdr:cNvPr id="187" name="直線コネクタ 186"/>
        <xdr:cNvCxnSpPr/>
      </xdr:nvCxnSpPr>
      <xdr:spPr>
        <a:xfrm flipV="1">
          <a:off x="1130300" y="13565367"/>
          <a:ext cx="889000" cy="1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7855</xdr:rowOff>
    </xdr:from>
    <xdr:to>
      <xdr:col>6</xdr:col>
      <xdr:colOff>561975</xdr:colOff>
      <xdr:row>78</xdr:row>
      <xdr:rowOff>109455</xdr:rowOff>
    </xdr:to>
    <xdr:sp macro="" textlink="">
      <xdr:nvSpPr>
        <xdr:cNvPr id="197" name="円/楕円 196"/>
        <xdr:cNvSpPr/>
      </xdr:nvSpPr>
      <xdr:spPr>
        <a:xfrm>
          <a:off x="4584700" y="133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157732</xdr:rowOff>
    </xdr:from>
    <xdr:ext cx="599010" cy="259045"/>
    <xdr:sp macro="" textlink="">
      <xdr:nvSpPr>
        <xdr:cNvPr id="198" name="民生費該当値テキスト"/>
        <xdr:cNvSpPr txBox="1"/>
      </xdr:nvSpPr>
      <xdr:spPr>
        <a:xfrm>
          <a:off x="4686300" y="1335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132170</xdr:rowOff>
    </xdr:from>
    <xdr:to>
      <xdr:col>5</xdr:col>
      <xdr:colOff>409575</xdr:colOff>
      <xdr:row>78</xdr:row>
      <xdr:rowOff>62320</xdr:rowOff>
    </xdr:to>
    <xdr:sp macro="" textlink="">
      <xdr:nvSpPr>
        <xdr:cNvPr id="199" name="円/楕円 198"/>
        <xdr:cNvSpPr/>
      </xdr:nvSpPr>
      <xdr:spPr>
        <a:xfrm>
          <a:off x="3746500" y="133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53447</xdr:rowOff>
    </xdr:from>
    <xdr:ext cx="599010" cy="259045"/>
    <xdr:sp macro="" textlink="">
      <xdr:nvSpPr>
        <xdr:cNvPr id="200" name="テキスト ボックス 199"/>
        <xdr:cNvSpPr txBox="1"/>
      </xdr:nvSpPr>
      <xdr:spPr>
        <a:xfrm>
          <a:off x="3497794" y="134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51856</xdr:rowOff>
    </xdr:from>
    <xdr:to>
      <xdr:col>4</xdr:col>
      <xdr:colOff>206375</xdr:colOff>
      <xdr:row>78</xdr:row>
      <xdr:rowOff>153456</xdr:rowOff>
    </xdr:to>
    <xdr:sp macro="" textlink="">
      <xdr:nvSpPr>
        <xdr:cNvPr id="201" name="円/楕円 200"/>
        <xdr:cNvSpPr/>
      </xdr:nvSpPr>
      <xdr:spPr>
        <a:xfrm>
          <a:off x="2857500" y="134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144583</xdr:rowOff>
    </xdr:from>
    <xdr:ext cx="599010" cy="259045"/>
    <xdr:sp macro="" textlink="">
      <xdr:nvSpPr>
        <xdr:cNvPr id="202" name="テキスト ボックス 201"/>
        <xdr:cNvSpPr txBox="1"/>
      </xdr:nvSpPr>
      <xdr:spPr>
        <a:xfrm>
          <a:off x="2608794" y="1351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141467</xdr:rowOff>
    </xdr:from>
    <xdr:to>
      <xdr:col>3</xdr:col>
      <xdr:colOff>3175</xdr:colOff>
      <xdr:row>79</xdr:row>
      <xdr:rowOff>71617</xdr:rowOff>
    </xdr:to>
    <xdr:sp macro="" textlink="">
      <xdr:nvSpPr>
        <xdr:cNvPr id="203" name="円/楕円 202"/>
        <xdr:cNvSpPr/>
      </xdr:nvSpPr>
      <xdr:spPr>
        <a:xfrm>
          <a:off x="1968500" y="135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62744</xdr:rowOff>
    </xdr:from>
    <xdr:ext cx="534377" cy="259045"/>
    <xdr:sp macro="" textlink="">
      <xdr:nvSpPr>
        <xdr:cNvPr id="204" name="テキスト ボックス 203"/>
        <xdr:cNvSpPr txBox="1"/>
      </xdr:nvSpPr>
      <xdr:spPr>
        <a:xfrm>
          <a:off x="1752111" y="136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85275</xdr:rowOff>
    </xdr:from>
    <xdr:to>
      <xdr:col>1</xdr:col>
      <xdr:colOff>485775</xdr:colOff>
      <xdr:row>80</xdr:row>
      <xdr:rowOff>15425</xdr:rowOff>
    </xdr:to>
    <xdr:sp macro="" textlink="">
      <xdr:nvSpPr>
        <xdr:cNvPr id="205" name="円/楕円 204"/>
        <xdr:cNvSpPr/>
      </xdr:nvSpPr>
      <xdr:spPr>
        <a:xfrm>
          <a:off x="1079500" y="136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6552</xdr:rowOff>
    </xdr:from>
    <xdr:ext cx="534377" cy="259045"/>
    <xdr:sp macro="" textlink="">
      <xdr:nvSpPr>
        <xdr:cNvPr id="206" name="テキスト ボックス 205"/>
        <xdr:cNvSpPr txBox="1"/>
      </xdr:nvSpPr>
      <xdr:spPr>
        <a:xfrm>
          <a:off x="863111" y="137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91385</xdr:rowOff>
    </xdr:from>
    <xdr:to>
      <xdr:col>6</xdr:col>
      <xdr:colOff>511175</xdr:colOff>
      <xdr:row>98</xdr:row>
      <xdr:rowOff>99208</xdr:rowOff>
    </xdr:to>
    <xdr:cxnSp macro="">
      <xdr:nvCxnSpPr>
        <xdr:cNvPr id="235" name="直線コネクタ 234"/>
        <xdr:cNvCxnSpPr/>
      </xdr:nvCxnSpPr>
      <xdr:spPr>
        <a:xfrm flipV="1">
          <a:off x="3797300" y="16893485"/>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98304</xdr:rowOff>
    </xdr:from>
    <xdr:to>
      <xdr:col>5</xdr:col>
      <xdr:colOff>358775</xdr:colOff>
      <xdr:row>98</xdr:row>
      <xdr:rowOff>99208</xdr:rowOff>
    </xdr:to>
    <xdr:cxnSp macro="">
      <xdr:nvCxnSpPr>
        <xdr:cNvPr id="238" name="直線コネクタ 237"/>
        <xdr:cNvCxnSpPr/>
      </xdr:nvCxnSpPr>
      <xdr:spPr>
        <a:xfrm>
          <a:off x="2908300" y="16900404"/>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98304</xdr:rowOff>
    </xdr:from>
    <xdr:to>
      <xdr:col>4</xdr:col>
      <xdr:colOff>155575</xdr:colOff>
      <xdr:row>98</xdr:row>
      <xdr:rowOff>108321</xdr:rowOff>
    </xdr:to>
    <xdr:cxnSp macro="">
      <xdr:nvCxnSpPr>
        <xdr:cNvPr id="241" name="直線コネクタ 240"/>
        <xdr:cNvCxnSpPr/>
      </xdr:nvCxnSpPr>
      <xdr:spPr>
        <a:xfrm flipV="1">
          <a:off x="2019300" y="16900404"/>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103848</xdr:rowOff>
    </xdr:from>
    <xdr:to>
      <xdr:col>2</xdr:col>
      <xdr:colOff>638175</xdr:colOff>
      <xdr:row>98</xdr:row>
      <xdr:rowOff>108321</xdr:rowOff>
    </xdr:to>
    <xdr:cxnSp macro="">
      <xdr:nvCxnSpPr>
        <xdr:cNvPr id="244" name="直線コネクタ 243"/>
        <xdr:cNvCxnSpPr/>
      </xdr:nvCxnSpPr>
      <xdr:spPr>
        <a:xfrm>
          <a:off x="1130300" y="16905948"/>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40585</xdr:rowOff>
    </xdr:from>
    <xdr:to>
      <xdr:col>6</xdr:col>
      <xdr:colOff>561975</xdr:colOff>
      <xdr:row>98</xdr:row>
      <xdr:rowOff>142185</xdr:rowOff>
    </xdr:to>
    <xdr:sp macro="" textlink="">
      <xdr:nvSpPr>
        <xdr:cNvPr id="254" name="円/楕円 253"/>
        <xdr:cNvSpPr/>
      </xdr:nvSpPr>
      <xdr:spPr>
        <a:xfrm>
          <a:off x="4584700" y="168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48408</xdr:rowOff>
    </xdr:from>
    <xdr:to>
      <xdr:col>5</xdr:col>
      <xdr:colOff>409575</xdr:colOff>
      <xdr:row>98</xdr:row>
      <xdr:rowOff>150008</xdr:rowOff>
    </xdr:to>
    <xdr:sp macro="" textlink="">
      <xdr:nvSpPr>
        <xdr:cNvPr id="256" name="円/楕円 255"/>
        <xdr:cNvSpPr/>
      </xdr:nvSpPr>
      <xdr:spPr>
        <a:xfrm>
          <a:off x="3746500" y="168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141135</xdr:rowOff>
    </xdr:from>
    <xdr:ext cx="534377" cy="259045"/>
    <xdr:sp macro="" textlink="">
      <xdr:nvSpPr>
        <xdr:cNvPr id="257" name="テキスト ボックス 256"/>
        <xdr:cNvSpPr txBox="1"/>
      </xdr:nvSpPr>
      <xdr:spPr>
        <a:xfrm>
          <a:off x="3530111" y="169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47504</xdr:rowOff>
    </xdr:from>
    <xdr:to>
      <xdr:col>4</xdr:col>
      <xdr:colOff>206375</xdr:colOff>
      <xdr:row>98</xdr:row>
      <xdr:rowOff>149104</xdr:rowOff>
    </xdr:to>
    <xdr:sp macro="" textlink="">
      <xdr:nvSpPr>
        <xdr:cNvPr id="258" name="円/楕円 257"/>
        <xdr:cNvSpPr/>
      </xdr:nvSpPr>
      <xdr:spPr>
        <a:xfrm>
          <a:off x="2857500" y="16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140231</xdr:rowOff>
    </xdr:from>
    <xdr:ext cx="534377" cy="259045"/>
    <xdr:sp macro="" textlink="">
      <xdr:nvSpPr>
        <xdr:cNvPr id="259" name="テキスト ボックス 258"/>
        <xdr:cNvSpPr txBox="1"/>
      </xdr:nvSpPr>
      <xdr:spPr>
        <a:xfrm>
          <a:off x="2641111" y="1694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57521</xdr:rowOff>
    </xdr:from>
    <xdr:to>
      <xdr:col>3</xdr:col>
      <xdr:colOff>3175</xdr:colOff>
      <xdr:row>98</xdr:row>
      <xdr:rowOff>159121</xdr:rowOff>
    </xdr:to>
    <xdr:sp macro="" textlink="">
      <xdr:nvSpPr>
        <xdr:cNvPr id="260" name="円/楕円 259"/>
        <xdr:cNvSpPr/>
      </xdr:nvSpPr>
      <xdr:spPr>
        <a:xfrm>
          <a:off x="1968500" y="168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150248</xdr:rowOff>
    </xdr:from>
    <xdr:ext cx="534377" cy="259045"/>
    <xdr:sp macro="" textlink="">
      <xdr:nvSpPr>
        <xdr:cNvPr id="261" name="テキスト ボックス 260"/>
        <xdr:cNvSpPr txBox="1"/>
      </xdr:nvSpPr>
      <xdr:spPr>
        <a:xfrm>
          <a:off x="1752111" y="169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53048</xdr:rowOff>
    </xdr:from>
    <xdr:to>
      <xdr:col>1</xdr:col>
      <xdr:colOff>485775</xdr:colOff>
      <xdr:row>98</xdr:row>
      <xdr:rowOff>154648</xdr:rowOff>
    </xdr:to>
    <xdr:sp macro="" textlink="">
      <xdr:nvSpPr>
        <xdr:cNvPr id="262" name="円/楕円 261"/>
        <xdr:cNvSpPr/>
      </xdr:nvSpPr>
      <xdr:spPr>
        <a:xfrm>
          <a:off x="1079500" y="168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145775</xdr:rowOff>
    </xdr:from>
    <xdr:ext cx="534377" cy="259045"/>
    <xdr:sp macro="" textlink="">
      <xdr:nvSpPr>
        <xdr:cNvPr id="263" name="テキスト ボックス 262"/>
        <xdr:cNvSpPr txBox="1"/>
      </xdr:nvSpPr>
      <xdr:spPr>
        <a:xfrm>
          <a:off x="863111" y="16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34163</xdr:rowOff>
    </xdr:from>
    <xdr:to>
      <xdr:col>15</xdr:col>
      <xdr:colOff>180975</xdr:colOff>
      <xdr:row>39</xdr:row>
      <xdr:rowOff>35687</xdr:rowOff>
    </xdr:to>
    <xdr:cxnSp macro="">
      <xdr:nvCxnSpPr>
        <xdr:cNvPr id="292" name="直線コネクタ 291"/>
        <xdr:cNvCxnSpPr/>
      </xdr:nvCxnSpPr>
      <xdr:spPr>
        <a:xfrm flipV="1">
          <a:off x="9639300" y="67207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35687</xdr:rowOff>
    </xdr:from>
    <xdr:to>
      <xdr:col>14</xdr:col>
      <xdr:colOff>28575</xdr:colOff>
      <xdr:row>39</xdr:row>
      <xdr:rowOff>36449</xdr:rowOff>
    </xdr:to>
    <xdr:cxnSp macro="">
      <xdr:nvCxnSpPr>
        <xdr:cNvPr id="295" name="直線コネクタ 294"/>
        <xdr:cNvCxnSpPr/>
      </xdr:nvCxnSpPr>
      <xdr:spPr>
        <a:xfrm flipV="1">
          <a:off x="8750300" y="67222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53213</xdr:rowOff>
    </xdr:from>
    <xdr:to>
      <xdr:col>12</xdr:col>
      <xdr:colOff>511175</xdr:colOff>
      <xdr:row>39</xdr:row>
      <xdr:rowOff>36449</xdr:rowOff>
    </xdr:to>
    <xdr:cxnSp macro="">
      <xdr:nvCxnSpPr>
        <xdr:cNvPr id="298" name="直線コネクタ 297"/>
        <xdr:cNvCxnSpPr/>
      </xdr:nvCxnSpPr>
      <xdr:spPr>
        <a:xfrm>
          <a:off x="7861300" y="6568313"/>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53213</xdr:rowOff>
    </xdr:from>
    <xdr:to>
      <xdr:col>11</xdr:col>
      <xdr:colOff>307975</xdr:colOff>
      <xdr:row>39</xdr:row>
      <xdr:rowOff>254</xdr:rowOff>
    </xdr:to>
    <xdr:cxnSp macro="">
      <xdr:nvCxnSpPr>
        <xdr:cNvPr id="301" name="直線コネクタ 300"/>
        <xdr:cNvCxnSpPr/>
      </xdr:nvCxnSpPr>
      <xdr:spPr>
        <a:xfrm flipV="1">
          <a:off x="6972300" y="6568313"/>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154813</xdr:rowOff>
    </xdr:from>
    <xdr:to>
      <xdr:col>15</xdr:col>
      <xdr:colOff>231775</xdr:colOff>
      <xdr:row>39</xdr:row>
      <xdr:rowOff>84963</xdr:rowOff>
    </xdr:to>
    <xdr:sp macro="" textlink="">
      <xdr:nvSpPr>
        <xdr:cNvPr id="311" name="円/楕円 310"/>
        <xdr:cNvSpPr/>
      </xdr:nvSpPr>
      <xdr:spPr>
        <a:xfrm>
          <a:off x="10426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69740</xdr:rowOff>
    </xdr:from>
    <xdr:ext cx="313932" cy="259045"/>
    <xdr:sp macro="" textlink="">
      <xdr:nvSpPr>
        <xdr:cNvPr id="312" name="労働費該当値テキスト"/>
        <xdr:cNvSpPr txBox="1"/>
      </xdr:nvSpPr>
      <xdr:spPr>
        <a:xfrm>
          <a:off x="10528300" y="65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156337</xdr:rowOff>
    </xdr:from>
    <xdr:to>
      <xdr:col>14</xdr:col>
      <xdr:colOff>79375</xdr:colOff>
      <xdr:row>39</xdr:row>
      <xdr:rowOff>86487</xdr:rowOff>
    </xdr:to>
    <xdr:sp macro="" textlink="">
      <xdr:nvSpPr>
        <xdr:cNvPr id="313" name="円/楕円 312"/>
        <xdr:cNvSpPr/>
      </xdr:nvSpPr>
      <xdr:spPr>
        <a:xfrm>
          <a:off x="9588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77614</xdr:rowOff>
    </xdr:from>
    <xdr:ext cx="313932" cy="259045"/>
    <xdr:sp macro="" textlink="">
      <xdr:nvSpPr>
        <xdr:cNvPr id="314" name="テキスト ボックス 313"/>
        <xdr:cNvSpPr txBox="1"/>
      </xdr:nvSpPr>
      <xdr:spPr>
        <a:xfrm>
          <a:off x="9482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157099</xdr:rowOff>
    </xdr:from>
    <xdr:to>
      <xdr:col>12</xdr:col>
      <xdr:colOff>561975</xdr:colOff>
      <xdr:row>39</xdr:row>
      <xdr:rowOff>87249</xdr:rowOff>
    </xdr:to>
    <xdr:sp macro="" textlink="">
      <xdr:nvSpPr>
        <xdr:cNvPr id="315" name="円/楕円 314"/>
        <xdr:cNvSpPr/>
      </xdr:nvSpPr>
      <xdr:spPr>
        <a:xfrm>
          <a:off x="8699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78376</xdr:rowOff>
    </xdr:from>
    <xdr:ext cx="313932" cy="259045"/>
    <xdr:sp macro="" textlink="">
      <xdr:nvSpPr>
        <xdr:cNvPr id="316" name="テキスト ボックス 315"/>
        <xdr:cNvSpPr txBox="1"/>
      </xdr:nvSpPr>
      <xdr:spPr>
        <a:xfrm>
          <a:off x="8593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2413</xdr:rowOff>
    </xdr:from>
    <xdr:to>
      <xdr:col>11</xdr:col>
      <xdr:colOff>358775</xdr:colOff>
      <xdr:row>38</xdr:row>
      <xdr:rowOff>104013</xdr:rowOff>
    </xdr:to>
    <xdr:sp macro="" textlink="">
      <xdr:nvSpPr>
        <xdr:cNvPr id="317" name="円/楕円 316"/>
        <xdr:cNvSpPr/>
      </xdr:nvSpPr>
      <xdr:spPr>
        <a:xfrm>
          <a:off x="7810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95140</xdr:rowOff>
    </xdr:from>
    <xdr:ext cx="378565" cy="259045"/>
    <xdr:sp macro="" textlink="">
      <xdr:nvSpPr>
        <xdr:cNvPr id="318" name="テキスト ボックス 317"/>
        <xdr:cNvSpPr txBox="1"/>
      </xdr:nvSpPr>
      <xdr:spPr>
        <a:xfrm>
          <a:off x="7672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120904</xdr:rowOff>
    </xdr:from>
    <xdr:to>
      <xdr:col>10</xdr:col>
      <xdr:colOff>155575</xdr:colOff>
      <xdr:row>39</xdr:row>
      <xdr:rowOff>51054</xdr:rowOff>
    </xdr:to>
    <xdr:sp macro="" textlink="">
      <xdr:nvSpPr>
        <xdr:cNvPr id="319" name="円/楕円 318"/>
        <xdr:cNvSpPr/>
      </xdr:nvSpPr>
      <xdr:spPr>
        <a:xfrm>
          <a:off x="6921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42181</xdr:rowOff>
    </xdr:from>
    <xdr:ext cx="378565" cy="259045"/>
    <xdr:sp macro="" textlink="">
      <xdr:nvSpPr>
        <xdr:cNvPr id="320" name="テキスト ボックス 319"/>
        <xdr:cNvSpPr txBox="1"/>
      </xdr:nvSpPr>
      <xdr:spPr>
        <a:xfrm>
          <a:off x="6783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90589</xdr:rowOff>
    </xdr:from>
    <xdr:to>
      <xdr:col>15</xdr:col>
      <xdr:colOff>180975</xdr:colOff>
      <xdr:row>58</xdr:row>
      <xdr:rowOff>93732</xdr:rowOff>
    </xdr:to>
    <xdr:cxnSp macro="">
      <xdr:nvCxnSpPr>
        <xdr:cNvPr id="349" name="直線コネクタ 348"/>
        <xdr:cNvCxnSpPr/>
      </xdr:nvCxnSpPr>
      <xdr:spPr>
        <a:xfrm>
          <a:off x="9639300" y="10034689"/>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90589</xdr:rowOff>
    </xdr:from>
    <xdr:to>
      <xdr:col>14</xdr:col>
      <xdr:colOff>28575</xdr:colOff>
      <xdr:row>58</xdr:row>
      <xdr:rowOff>121965</xdr:rowOff>
    </xdr:to>
    <xdr:cxnSp macro="">
      <xdr:nvCxnSpPr>
        <xdr:cNvPr id="352" name="直線コネクタ 351"/>
        <xdr:cNvCxnSpPr/>
      </xdr:nvCxnSpPr>
      <xdr:spPr>
        <a:xfrm flipV="1">
          <a:off x="8750300" y="10034689"/>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121965</xdr:rowOff>
    </xdr:from>
    <xdr:to>
      <xdr:col>12</xdr:col>
      <xdr:colOff>511175</xdr:colOff>
      <xdr:row>58</xdr:row>
      <xdr:rowOff>124193</xdr:rowOff>
    </xdr:to>
    <xdr:cxnSp macro="">
      <xdr:nvCxnSpPr>
        <xdr:cNvPr id="355" name="直線コネクタ 354"/>
        <xdr:cNvCxnSpPr/>
      </xdr:nvCxnSpPr>
      <xdr:spPr>
        <a:xfrm flipV="1">
          <a:off x="7861300" y="10066065"/>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116325</xdr:rowOff>
    </xdr:from>
    <xdr:to>
      <xdr:col>11</xdr:col>
      <xdr:colOff>307975</xdr:colOff>
      <xdr:row>58</xdr:row>
      <xdr:rowOff>124193</xdr:rowOff>
    </xdr:to>
    <xdr:cxnSp macro="">
      <xdr:nvCxnSpPr>
        <xdr:cNvPr id="358" name="直線コネクタ 357"/>
        <xdr:cNvCxnSpPr/>
      </xdr:nvCxnSpPr>
      <xdr:spPr>
        <a:xfrm>
          <a:off x="6972300" y="10060425"/>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42932</xdr:rowOff>
    </xdr:from>
    <xdr:to>
      <xdr:col>15</xdr:col>
      <xdr:colOff>231775</xdr:colOff>
      <xdr:row>58</xdr:row>
      <xdr:rowOff>144532</xdr:rowOff>
    </xdr:to>
    <xdr:sp macro="" textlink="">
      <xdr:nvSpPr>
        <xdr:cNvPr id="368" name="円/楕円 367"/>
        <xdr:cNvSpPr/>
      </xdr:nvSpPr>
      <xdr:spPr>
        <a:xfrm>
          <a:off x="10426700" y="99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129309</xdr:rowOff>
    </xdr:from>
    <xdr:ext cx="469744" cy="259045"/>
    <xdr:sp macro="" textlink="">
      <xdr:nvSpPr>
        <xdr:cNvPr id="369" name="農林水産業費該当値テキスト"/>
        <xdr:cNvSpPr txBox="1"/>
      </xdr:nvSpPr>
      <xdr:spPr>
        <a:xfrm>
          <a:off x="10528300" y="990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39789</xdr:rowOff>
    </xdr:from>
    <xdr:to>
      <xdr:col>14</xdr:col>
      <xdr:colOff>79375</xdr:colOff>
      <xdr:row>58</xdr:row>
      <xdr:rowOff>141389</xdr:rowOff>
    </xdr:to>
    <xdr:sp macro="" textlink="">
      <xdr:nvSpPr>
        <xdr:cNvPr id="370" name="円/楕円 369"/>
        <xdr:cNvSpPr/>
      </xdr:nvSpPr>
      <xdr:spPr>
        <a:xfrm>
          <a:off x="9588500" y="99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132516</xdr:rowOff>
    </xdr:from>
    <xdr:ext cx="469744" cy="259045"/>
    <xdr:sp macro="" textlink="">
      <xdr:nvSpPr>
        <xdr:cNvPr id="371" name="テキスト ボックス 370"/>
        <xdr:cNvSpPr txBox="1"/>
      </xdr:nvSpPr>
      <xdr:spPr>
        <a:xfrm>
          <a:off x="9404427" y="1007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71165</xdr:rowOff>
    </xdr:from>
    <xdr:to>
      <xdr:col>12</xdr:col>
      <xdr:colOff>561975</xdr:colOff>
      <xdr:row>59</xdr:row>
      <xdr:rowOff>1315</xdr:rowOff>
    </xdr:to>
    <xdr:sp macro="" textlink="">
      <xdr:nvSpPr>
        <xdr:cNvPr id="372" name="円/楕円 371"/>
        <xdr:cNvSpPr/>
      </xdr:nvSpPr>
      <xdr:spPr>
        <a:xfrm>
          <a:off x="8699500" y="100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163892</xdr:rowOff>
    </xdr:from>
    <xdr:ext cx="469744" cy="259045"/>
    <xdr:sp macro="" textlink="">
      <xdr:nvSpPr>
        <xdr:cNvPr id="373" name="テキスト ボックス 372"/>
        <xdr:cNvSpPr txBox="1"/>
      </xdr:nvSpPr>
      <xdr:spPr>
        <a:xfrm>
          <a:off x="8515427" y="1010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73393</xdr:rowOff>
    </xdr:from>
    <xdr:to>
      <xdr:col>11</xdr:col>
      <xdr:colOff>358775</xdr:colOff>
      <xdr:row>59</xdr:row>
      <xdr:rowOff>3543</xdr:rowOff>
    </xdr:to>
    <xdr:sp macro="" textlink="">
      <xdr:nvSpPr>
        <xdr:cNvPr id="374" name="円/楕円 373"/>
        <xdr:cNvSpPr/>
      </xdr:nvSpPr>
      <xdr:spPr>
        <a:xfrm>
          <a:off x="7810500" y="100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166120</xdr:rowOff>
    </xdr:from>
    <xdr:ext cx="469744" cy="259045"/>
    <xdr:sp macro="" textlink="">
      <xdr:nvSpPr>
        <xdr:cNvPr id="375" name="テキスト ボックス 374"/>
        <xdr:cNvSpPr txBox="1"/>
      </xdr:nvSpPr>
      <xdr:spPr>
        <a:xfrm>
          <a:off x="7626427" y="1011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65525</xdr:rowOff>
    </xdr:from>
    <xdr:to>
      <xdr:col>10</xdr:col>
      <xdr:colOff>155575</xdr:colOff>
      <xdr:row>58</xdr:row>
      <xdr:rowOff>167125</xdr:rowOff>
    </xdr:to>
    <xdr:sp macro="" textlink="">
      <xdr:nvSpPr>
        <xdr:cNvPr id="376" name="円/楕円 375"/>
        <xdr:cNvSpPr/>
      </xdr:nvSpPr>
      <xdr:spPr>
        <a:xfrm>
          <a:off x="6921500" y="100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158252</xdr:rowOff>
    </xdr:from>
    <xdr:ext cx="469744" cy="259045"/>
    <xdr:sp macro="" textlink="">
      <xdr:nvSpPr>
        <xdr:cNvPr id="377" name="テキスト ボックス 376"/>
        <xdr:cNvSpPr txBox="1"/>
      </xdr:nvSpPr>
      <xdr:spPr>
        <a:xfrm>
          <a:off x="6737427"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153339</xdr:rowOff>
    </xdr:from>
    <xdr:to>
      <xdr:col>15</xdr:col>
      <xdr:colOff>180975</xdr:colOff>
      <xdr:row>76</xdr:row>
      <xdr:rowOff>10427</xdr:rowOff>
    </xdr:to>
    <xdr:cxnSp macro="">
      <xdr:nvCxnSpPr>
        <xdr:cNvPr id="406" name="直線コネクタ 405"/>
        <xdr:cNvCxnSpPr/>
      </xdr:nvCxnSpPr>
      <xdr:spPr>
        <a:xfrm>
          <a:off x="9639300" y="13012089"/>
          <a:ext cx="8382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153339</xdr:rowOff>
    </xdr:from>
    <xdr:to>
      <xdr:col>14</xdr:col>
      <xdr:colOff>28575</xdr:colOff>
      <xdr:row>76</xdr:row>
      <xdr:rowOff>11570</xdr:rowOff>
    </xdr:to>
    <xdr:cxnSp macro="">
      <xdr:nvCxnSpPr>
        <xdr:cNvPr id="409" name="直線コネクタ 408"/>
        <xdr:cNvCxnSpPr/>
      </xdr:nvCxnSpPr>
      <xdr:spPr>
        <a:xfrm flipV="1">
          <a:off x="8750300" y="13012089"/>
          <a:ext cx="889000" cy="2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11570</xdr:rowOff>
    </xdr:from>
    <xdr:to>
      <xdr:col>12</xdr:col>
      <xdr:colOff>511175</xdr:colOff>
      <xdr:row>76</xdr:row>
      <xdr:rowOff>35382</xdr:rowOff>
    </xdr:to>
    <xdr:cxnSp macro="">
      <xdr:nvCxnSpPr>
        <xdr:cNvPr id="412" name="直線コネクタ 411"/>
        <xdr:cNvCxnSpPr/>
      </xdr:nvCxnSpPr>
      <xdr:spPr>
        <a:xfrm flipV="1">
          <a:off x="7861300" y="13041770"/>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18275</xdr:rowOff>
    </xdr:from>
    <xdr:to>
      <xdr:col>11</xdr:col>
      <xdr:colOff>307975</xdr:colOff>
      <xdr:row>76</xdr:row>
      <xdr:rowOff>35382</xdr:rowOff>
    </xdr:to>
    <xdr:cxnSp macro="">
      <xdr:nvCxnSpPr>
        <xdr:cNvPr id="415" name="直線コネクタ 414"/>
        <xdr:cNvCxnSpPr/>
      </xdr:nvCxnSpPr>
      <xdr:spPr>
        <a:xfrm>
          <a:off x="6972300" y="13048475"/>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131076</xdr:rowOff>
    </xdr:from>
    <xdr:to>
      <xdr:col>15</xdr:col>
      <xdr:colOff>231775</xdr:colOff>
      <xdr:row>76</xdr:row>
      <xdr:rowOff>61227</xdr:rowOff>
    </xdr:to>
    <xdr:sp macro="" textlink="">
      <xdr:nvSpPr>
        <xdr:cNvPr id="425" name="円/楕円 424"/>
        <xdr:cNvSpPr/>
      </xdr:nvSpPr>
      <xdr:spPr>
        <a:xfrm>
          <a:off x="10426700" y="12989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153953</xdr:rowOff>
    </xdr:from>
    <xdr:ext cx="534377" cy="259045"/>
    <xdr:sp macro="" textlink="">
      <xdr:nvSpPr>
        <xdr:cNvPr id="426" name="商工費該当値テキスト"/>
        <xdr:cNvSpPr txBox="1"/>
      </xdr:nvSpPr>
      <xdr:spPr>
        <a:xfrm>
          <a:off x="10528300" y="128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102539</xdr:rowOff>
    </xdr:from>
    <xdr:to>
      <xdr:col>14</xdr:col>
      <xdr:colOff>79375</xdr:colOff>
      <xdr:row>76</xdr:row>
      <xdr:rowOff>32689</xdr:rowOff>
    </xdr:to>
    <xdr:sp macro="" textlink="">
      <xdr:nvSpPr>
        <xdr:cNvPr id="427" name="円/楕円 426"/>
        <xdr:cNvSpPr/>
      </xdr:nvSpPr>
      <xdr:spPr>
        <a:xfrm>
          <a:off x="9588500" y="129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49216</xdr:rowOff>
    </xdr:from>
    <xdr:ext cx="534377" cy="259045"/>
    <xdr:sp macro="" textlink="">
      <xdr:nvSpPr>
        <xdr:cNvPr id="428" name="テキスト ボックス 427"/>
        <xdr:cNvSpPr txBox="1"/>
      </xdr:nvSpPr>
      <xdr:spPr>
        <a:xfrm>
          <a:off x="9372111" y="127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132220</xdr:rowOff>
    </xdr:from>
    <xdr:to>
      <xdr:col>12</xdr:col>
      <xdr:colOff>561975</xdr:colOff>
      <xdr:row>76</xdr:row>
      <xdr:rowOff>62370</xdr:rowOff>
    </xdr:to>
    <xdr:sp macro="" textlink="">
      <xdr:nvSpPr>
        <xdr:cNvPr id="429" name="円/楕円 428"/>
        <xdr:cNvSpPr/>
      </xdr:nvSpPr>
      <xdr:spPr>
        <a:xfrm>
          <a:off x="8699500" y="129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78897</xdr:rowOff>
    </xdr:from>
    <xdr:ext cx="534377" cy="259045"/>
    <xdr:sp macro="" textlink="">
      <xdr:nvSpPr>
        <xdr:cNvPr id="430" name="テキスト ボックス 429"/>
        <xdr:cNvSpPr txBox="1"/>
      </xdr:nvSpPr>
      <xdr:spPr>
        <a:xfrm>
          <a:off x="8483111" y="127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156032</xdr:rowOff>
    </xdr:from>
    <xdr:to>
      <xdr:col>11</xdr:col>
      <xdr:colOff>358775</xdr:colOff>
      <xdr:row>76</xdr:row>
      <xdr:rowOff>86182</xdr:rowOff>
    </xdr:to>
    <xdr:sp macro="" textlink="">
      <xdr:nvSpPr>
        <xdr:cNvPr id="431" name="円/楕円 430"/>
        <xdr:cNvSpPr/>
      </xdr:nvSpPr>
      <xdr:spPr>
        <a:xfrm>
          <a:off x="7810500" y="130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102709</xdr:rowOff>
    </xdr:from>
    <xdr:ext cx="534377" cy="259045"/>
    <xdr:sp macro="" textlink="">
      <xdr:nvSpPr>
        <xdr:cNvPr id="432" name="テキスト ボックス 431"/>
        <xdr:cNvSpPr txBox="1"/>
      </xdr:nvSpPr>
      <xdr:spPr>
        <a:xfrm>
          <a:off x="7594111" y="1279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138926</xdr:rowOff>
    </xdr:from>
    <xdr:to>
      <xdr:col>10</xdr:col>
      <xdr:colOff>155575</xdr:colOff>
      <xdr:row>76</xdr:row>
      <xdr:rowOff>69075</xdr:rowOff>
    </xdr:to>
    <xdr:sp macro="" textlink="">
      <xdr:nvSpPr>
        <xdr:cNvPr id="433" name="円/楕円 432"/>
        <xdr:cNvSpPr/>
      </xdr:nvSpPr>
      <xdr:spPr>
        <a:xfrm>
          <a:off x="6921500" y="12997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85603</xdr:rowOff>
    </xdr:from>
    <xdr:ext cx="534377" cy="259045"/>
    <xdr:sp macro="" textlink="">
      <xdr:nvSpPr>
        <xdr:cNvPr id="434" name="テキスト ボックス 433"/>
        <xdr:cNvSpPr txBox="1"/>
      </xdr:nvSpPr>
      <xdr:spPr>
        <a:xfrm>
          <a:off x="6705111" y="127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134147</xdr:rowOff>
    </xdr:from>
    <xdr:to>
      <xdr:col>15</xdr:col>
      <xdr:colOff>180975</xdr:colOff>
      <xdr:row>98</xdr:row>
      <xdr:rowOff>2360</xdr:rowOff>
    </xdr:to>
    <xdr:cxnSp macro="">
      <xdr:nvCxnSpPr>
        <xdr:cNvPr id="467" name="直線コネクタ 466"/>
        <xdr:cNvCxnSpPr/>
      </xdr:nvCxnSpPr>
      <xdr:spPr>
        <a:xfrm flipV="1">
          <a:off x="9639300" y="16764797"/>
          <a:ext cx="8382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2360</xdr:rowOff>
    </xdr:from>
    <xdr:to>
      <xdr:col>14</xdr:col>
      <xdr:colOff>28575</xdr:colOff>
      <xdr:row>98</xdr:row>
      <xdr:rowOff>71853</xdr:rowOff>
    </xdr:to>
    <xdr:cxnSp macro="">
      <xdr:nvCxnSpPr>
        <xdr:cNvPr id="470" name="直線コネクタ 469"/>
        <xdr:cNvCxnSpPr/>
      </xdr:nvCxnSpPr>
      <xdr:spPr>
        <a:xfrm flipV="1">
          <a:off x="8750300" y="16804460"/>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71853</xdr:rowOff>
    </xdr:from>
    <xdr:to>
      <xdr:col>12</xdr:col>
      <xdr:colOff>511175</xdr:colOff>
      <xdr:row>98</xdr:row>
      <xdr:rowOff>73806</xdr:rowOff>
    </xdr:to>
    <xdr:cxnSp macro="">
      <xdr:nvCxnSpPr>
        <xdr:cNvPr id="473" name="直線コネクタ 472"/>
        <xdr:cNvCxnSpPr/>
      </xdr:nvCxnSpPr>
      <xdr:spPr>
        <a:xfrm flipV="1">
          <a:off x="7861300" y="16873953"/>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73806</xdr:rowOff>
    </xdr:from>
    <xdr:to>
      <xdr:col>11</xdr:col>
      <xdr:colOff>307975</xdr:colOff>
      <xdr:row>98</xdr:row>
      <xdr:rowOff>95295</xdr:rowOff>
    </xdr:to>
    <xdr:cxnSp macro="">
      <xdr:nvCxnSpPr>
        <xdr:cNvPr id="476" name="直線コネクタ 475"/>
        <xdr:cNvCxnSpPr/>
      </xdr:nvCxnSpPr>
      <xdr:spPr>
        <a:xfrm flipV="1">
          <a:off x="6972300" y="1687590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83347</xdr:rowOff>
    </xdr:from>
    <xdr:to>
      <xdr:col>15</xdr:col>
      <xdr:colOff>231775</xdr:colOff>
      <xdr:row>98</xdr:row>
      <xdr:rowOff>13497</xdr:rowOff>
    </xdr:to>
    <xdr:sp macro="" textlink="">
      <xdr:nvSpPr>
        <xdr:cNvPr id="486" name="円/楕円 485"/>
        <xdr:cNvSpPr/>
      </xdr:nvSpPr>
      <xdr:spPr>
        <a:xfrm>
          <a:off x="10426700" y="167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61774</xdr:rowOff>
    </xdr:from>
    <xdr:ext cx="534377" cy="259045"/>
    <xdr:sp macro="" textlink="">
      <xdr:nvSpPr>
        <xdr:cNvPr id="487" name="土木費該当値テキスト"/>
        <xdr:cNvSpPr txBox="1"/>
      </xdr:nvSpPr>
      <xdr:spPr>
        <a:xfrm>
          <a:off x="10528300" y="166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123010</xdr:rowOff>
    </xdr:from>
    <xdr:to>
      <xdr:col>14</xdr:col>
      <xdr:colOff>79375</xdr:colOff>
      <xdr:row>98</xdr:row>
      <xdr:rowOff>53160</xdr:rowOff>
    </xdr:to>
    <xdr:sp macro="" textlink="">
      <xdr:nvSpPr>
        <xdr:cNvPr id="488" name="円/楕円 487"/>
        <xdr:cNvSpPr/>
      </xdr:nvSpPr>
      <xdr:spPr>
        <a:xfrm>
          <a:off x="9588500" y="167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44287</xdr:rowOff>
    </xdr:from>
    <xdr:ext cx="534377" cy="259045"/>
    <xdr:sp macro="" textlink="">
      <xdr:nvSpPr>
        <xdr:cNvPr id="489" name="テキスト ボックス 488"/>
        <xdr:cNvSpPr txBox="1"/>
      </xdr:nvSpPr>
      <xdr:spPr>
        <a:xfrm>
          <a:off x="9372111" y="168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21053</xdr:rowOff>
    </xdr:from>
    <xdr:to>
      <xdr:col>12</xdr:col>
      <xdr:colOff>561975</xdr:colOff>
      <xdr:row>98</xdr:row>
      <xdr:rowOff>122653</xdr:rowOff>
    </xdr:to>
    <xdr:sp macro="" textlink="">
      <xdr:nvSpPr>
        <xdr:cNvPr id="490" name="円/楕円 489"/>
        <xdr:cNvSpPr/>
      </xdr:nvSpPr>
      <xdr:spPr>
        <a:xfrm>
          <a:off x="8699500" y="168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113780</xdr:rowOff>
    </xdr:from>
    <xdr:ext cx="534377" cy="259045"/>
    <xdr:sp macro="" textlink="">
      <xdr:nvSpPr>
        <xdr:cNvPr id="491" name="テキスト ボックス 490"/>
        <xdr:cNvSpPr txBox="1"/>
      </xdr:nvSpPr>
      <xdr:spPr>
        <a:xfrm>
          <a:off x="8483111"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23006</xdr:rowOff>
    </xdr:from>
    <xdr:to>
      <xdr:col>11</xdr:col>
      <xdr:colOff>358775</xdr:colOff>
      <xdr:row>98</xdr:row>
      <xdr:rowOff>124606</xdr:rowOff>
    </xdr:to>
    <xdr:sp macro="" textlink="">
      <xdr:nvSpPr>
        <xdr:cNvPr id="492" name="円/楕円 491"/>
        <xdr:cNvSpPr/>
      </xdr:nvSpPr>
      <xdr:spPr>
        <a:xfrm>
          <a:off x="7810500" y="168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115733</xdr:rowOff>
    </xdr:from>
    <xdr:ext cx="534377" cy="259045"/>
    <xdr:sp macro="" textlink="">
      <xdr:nvSpPr>
        <xdr:cNvPr id="493" name="テキスト ボックス 492"/>
        <xdr:cNvSpPr txBox="1"/>
      </xdr:nvSpPr>
      <xdr:spPr>
        <a:xfrm>
          <a:off x="7594111" y="169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44495</xdr:rowOff>
    </xdr:from>
    <xdr:to>
      <xdr:col>10</xdr:col>
      <xdr:colOff>155575</xdr:colOff>
      <xdr:row>98</xdr:row>
      <xdr:rowOff>146095</xdr:rowOff>
    </xdr:to>
    <xdr:sp macro="" textlink="">
      <xdr:nvSpPr>
        <xdr:cNvPr id="494" name="円/楕円 493"/>
        <xdr:cNvSpPr/>
      </xdr:nvSpPr>
      <xdr:spPr>
        <a:xfrm>
          <a:off x="6921500" y="168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137222</xdr:rowOff>
    </xdr:from>
    <xdr:ext cx="534377" cy="259045"/>
    <xdr:sp macro="" textlink="">
      <xdr:nvSpPr>
        <xdr:cNvPr id="495" name="テキスト ボックス 494"/>
        <xdr:cNvSpPr txBox="1"/>
      </xdr:nvSpPr>
      <xdr:spPr>
        <a:xfrm>
          <a:off x="6705111" y="169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165074</xdr:rowOff>
    </xdr:from>
    <xdr:to>
      <xdr:col>23</xdr:col>
      <xdr:colOff>517525</xdr:colOff>
      <xdr:row>34</xdr:row>
      <xdr:rowOff>15067</xdr:rowOff>
    </xdr:to>
    <xdr:cxnSp macro="">
      <xdr:nvCxnSpPr>
        <xdr:cNvPr id="523" name="直線コネクタ 522"/>
        <xdr:cNvCxnSpPr/>
      </xdr:nvCxnSpPr>
      <xdr:spPr>
        <a:xfrm flipV="1">
          <a:off x="15481300" y="5822924"/>
          <a:ext cx="8382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143037</xdr:rowOff>
    </xdr:from>
    <xdr:to>
      <xdr:col>22</xdr:col>
      <xdr:colOff>365125</xdr:colOff>
      <xdr:row>34</xdr:row>
      <xdr:rowOff>15067</xdr:rowOff>
    </xdr:to>
    <xdr:cxnSp macro="">
      <xdr:nvCxnSpPr>
        <xdr:cNvPr id="526" name="直線コネクタ 525"/>
        <xdr:cNvCxnSpPr/>
      </xdr:nvCxnSpPr>
      <xdr:spPr>
        <a:xfrm>
          <a:off x="14592300" y="5800887"/>
          <a:ext cx="8890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143037</xdr:rowOff>
    </xdr:from>
    <xdr:to>
      <xdr:col>21</xdr:col>
      <xdr:colOff>161925</xdr:colOff>
      <xdr:row>34</xdr:row>
      <xdr:rowOff>144866</xdr:rowOff>
    </xdr:to>
    <xdr:cxnSp macro="">
      <xdr:nvCxnSpPr>
        <xdr:cNvPr id="529" name="直線コネクタ 528"/>
        <xdr:cNvCxnSpPr/>
      </xdr:nvCxnSpPr>
      <xdr:spPr>
        <a:xfrm flipV="1">
          <a:off x="13703300" y="5800887"/>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4597</xdr:rowOff>
    </xdr:from>
    <xdr:to>
      <xdr:col>19</xdr:col>
      <xdr:colOff>644525</xdr:colOff>
      <xdr:row>34</xdr:row>
      <xdr:rowOff>144866</xdr:rowOff>
    </xdr:to>
    <xdr:cxnSp macro="">
      <xdr:nvCxnSpPr>
        <xdr:cNvPr id="532" name="直線コネクタ 531"/>
        <xdr:cNvCxnSpPr/>
      </xdr:nvCxnSpPr>
      <xdr:spPr>
        <a:xfrm>
          <a:off x="12814300" y="5662447"/>
          <a:ext cx="889000" cy="3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114274</xdr:rowOff>
    </xdr:from>
    <xdr:to>
      <xdr:col>23</xdr:col>
      <xdr:colOff>568325</xdr:colOff>
      <xdr:row>34</xdr:row>
      <xdr:rowOff>44424</xdr:rowOff>
    </xdr:to>
    <xdr:sp macro="" textlink="">
      <xdr:nvSpPr>
        <xdr:cNvPr id="542" name="円/楕円 541"/>
        <xdr:cNvSpPr/>
      </xdr:nvSpPr>
      <xdr:spPr>
        <a:xfrm>
          <a:off x="16268700" y="57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137151</xdr:rowOff>
    </xdr:from>
    <xdr:ext cx="534377" cy="259045"/>
    <xdr:sp macro="" textlink="">
      <xdr:nvSpPr>
        <xdr:cNvPr id="543" name="消防費該当値テキスト"/>
        <xdr:cNvSpPr txBox="1"/>
      </xdr:nvSpPr>
      <xdr:spPr>
        <a:xfrm>
          <a:off x="16370300" y="56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135717</xdr:rowOff>
    </xdr:from>
    <xdr:to>
      <xdr:col>22</xdr:col>
      <xdr:colOff>415925</xdr:colOff>
      <xdr:row>34</xdr:row>
      <xdr:rowOff>65867</xdr:rowOff>
    </xdr:to>
    <xdr:sp macro="" textlink="">
      <xdr:nvSpPr>
        <xdr:cNvPr id="544" name="円/楕円 543"/>
        <xdr:cNvSpPr/>
      </xdr:nvSpPr>
      <xdr:spPr>
        <a:xfrm>
          <a:off x="15430500" y="57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82394</xdr:rowOff>
    </xdr:from>
    <xdr:ext cx="534377" cy="259045"/>
    <xdr:sp macro="" textlink="">
      <xdr:nvSpPr>
        <xdr:cNvPr id="545" name="テキスト ボックス 544"/>
        <xdr:cNvSpPr txBox="1"/>
      </xdr:nvSpPr>
      <xdr:spPr>
        <a:xfrm>
          <a:off x="15214111" y="55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92237</xdr:rowOff>
    </xdr:from>
    <xdr:to>
      <xdr:col>21</xdr:col>
      <xdr:colOff>212725</xdr:colOff>
      <xdr:row>34</xdr:row>
      <xdr:rowOff>22387</xdr:rowOff>
    </xdr:to>
    <xdr:sp macro="" textlink="">
      <xdr:nvSpPr>
        <xdr:cNvPr id="546" name="円/楕円 545"/>
        <xdr:cNvSpPr/>
      </xdr:nvSpPr>
      <xdr:spPr>
        <a:xfrm>
          <a:off x="14541500" y="57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38914</xdr:rowOff>
    </xdr:from>
    <xdr:ext cx="534377" cy="259045"/>
    <xdr:sp macro="" textlink="">
      <xdr:nvSpPr>
        <xdr:cNvPr id="547" name="テキスト ボックス 546"/>
        <xdr:cNvSpPr txBox="1"/>
      </xdr:nvSpPr>
      <xdr:spPr>
        <a:xfrm>
          <a:off x="14325111" y="55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94066</xdr:rowOff>
    </xdr:from>
    <xdr:to>
      <xdr:col>20</xdr:col>
      <xdr:colOff>9525</xdr:colOff>
      <xdr:row>35</xdr:row>
      <xdr:rowOff>24216</xdr:rowOff>
    </xdr:to>
    <xdr:sp macro="" textlink="">
      <xdr:nvSpPr>
        <xdr:cNvPr id="548" name="円/楕円 547"/>
        <xdr:cNvSpPr/>
      </xdr:nvSpPr>
      <xdr:spPr>
        <a:xfrm>
          <a:off x="13652500" y="59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40743</xdr:rowOff>
    </xdr:from>
    <xdr:ext cx="534377" cy="259045"/>
    <xdr:sp macro="" textlink="">
      <xdr:nvSpPr>
        <xdr:cNvPr id="549" name="テキスト ボックス 548"/>
        <xdr:cNvSpPr txBox="1"/>
      </xdr:nvSpPr>
      <xdr:spPr>
        <a:xfrm>
          <a:off x="13436111" y="569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24,887</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125247</xdr:rowOff>
    </xdr:from>
    <xdr:to>
      <xdr:col>18</xdr:col>
      <xdr:colOff>492125</xdr:colOff>
      <xdr:row>33</xdr:row>
      <xdr:rowOff>55397</xdr:rowOff>
    </xdr:to>
    <xdr:sp macro="" textlink="">
      <xdr:nvSpPr>
        <xdr:cNvPr id="550" name="円/楕円 549"/>
        <xdr:cNvSpPr/>
      </xdr:nvSpPr>
      <xdr:spPr>
        <a:xfrm>
          <a:off x="12763500" y="56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71924</xdr:rowOff>
    </xdr:from>
    <xdr:ext cx="534377" cy="259045"/>
    <xdr:sp macro="" textlink="">
      <xdr:nvSpPr>
        <xdr:cNvPr id="551" name="テキスト ボックス 550"/>
        <xdr:cNvSpPr txBox="1"/>
      </xdr:nvSpPr>
      <xdr:spPr>
        <a:xfrm>
          <a:off x="12547111" y="53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148355</xdr:rowOff>
    </xdr:from>
    <xdr:to>
      <xdr:col>23</xdr:col>
      <xdr:colOff>517525</xdr:colOff>
      <xdr:row>58</xdr:row>
      <xdr:rowOff>14319</xdr:rowOff>
    </xdr:to>
    <xdr:cxnSp macro="">
      <xdr:nvCxnSpPr>
        <xdr:cNvPr id="582" name="直線コネクタ 581"/>
        <xdr:cNvCxnSpPr/>
      </xdr:nvCxnSpPr>
      <xdr:spPr>
        <a:xfrm>
          <a:off x="15481300" y="9921005"/>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148355</xdr:rowOff>
    </xdr:from>
    <xdr:to>
      <xdr:col>22</xdr:col>
      <xdr:colOff>365125</xdr:colOff>
      <xdr:row>58</xdr:row>
      <xdr:rowOff>26989</xdr:rowOff>
    </xdr:to>
    <xdr:cxnSp macro="">
      <xdr:nvCxnSpPr>
        <xdr:cNvPr id="585" name="直線コネクタ 584"/>
        <xdr:cNvCxnSpPr/>
      </xdr:nvCxnSpPr>
      <xdr:spPr>
        <a:xfrm flipV="1">
          <a:off x="14592300" y="9921005"/>
          <a:ext cx="889000" cy="5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26989</xdr:rowOff>
    </xdr:from>
    <xdr:to>
      <xdr:col>21</xdr:col>
      <xdr:colOff>161925</xdr:colOff>
      <xdr:row>58</xdr:row>
      <xdr:rowOff>46017</xdr:rowOff>
    </xdr:to>
    <xdr:cxnSp macro="">
      <xdr:nvCxnSpPr>
        <xdr:cNvPr id="588" name="直線コネクタ 587"/>
        <xdr:cNvCxnSpPr/>
      </xdr:nvCxnSpPr>
      <xdr:spPr>
        <a:xfrm flipV="1">
          <a:off x="13703300" y="9971089"/>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76399</xdr:rowOff>
    </xdr:from>
    <xdr:to>
      <xdr:col>19</xdr:col>
      <xdr:colOff>644525</xdr:colOff>
      <xdr:row>58</xdr:row>
      <xdr:rowOff>46017</xdr:rowOff>
    </xdr:to>
    <xdr:cxnSp macro="">
      <xdr:nvCxnSpPr>
        <xdr:cNvPr id="591" name="直線コネクタ 590"/>
        <xdr:cNvCxnSpPr/>
      </xdr:nvCxnSpPr>
      <xdr:spPr>
        <a:xfrm>
          <a:off x="12814300" y="9506149"/>
          <a:ext cx="889000" cy="4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134969</xdr:rowOff>
    </xdr:from>
    <xdr:to>
      <xdr:col>23</xdr:col>
      <xdr:colOff>568325</xdr:colOff>
      <xdr:row>58</xdr:row>
      <xdr:rowOff>65119</xdr:rowOff>
    </xdr:to>
    <xdr:sp macro="" textlink="">
      <xdr:nvSpPr>
        <xdr:cNvPr id="601" name="円/楕円 600"/>
        <xdr:cNvSpPr/>
      </xdr:nvSpPr>
      <xdr:spPr>
        <a:xfrm>
          <a:off x="16268700" y="99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49896</xdr:rowOff>
    </xdr:from>
    <xdr:ext cx="534377" cy="259045"/>
    <xdr:sp macro="" textlink="">
      <xdr:nvSpPr>
        <xdr:cNvPr id="602" name="教育費該当値テキスト"/>
        <xdr:cNvSpPr txBox="1"/>
      </xdr:nvSpPr>
      <xdr:spPr>
        <a:xfrm>
          <a:off x="16370300" y="98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97555</xdr:rowOff>
    </xdr:from>
    <xdr:to>
      <xdr:col>22</xdr:col>
      <xdr:colOff>415925</xdr:colOff>
      <xdr:row>58</xdr:row>
      <xdr:rowOff>27705</xdr:rowOff>
    </xdr:to>
    <xdr:sp macro="" textlink="">
      <xdr:nvSpPr>
        <xdr:cNvPr id="603" name="円/楕円 602"/>
        <xdr:cNvSpPr/>
      </xdr:nvSpPr>
      <xdr:spPr>
        <a:xfrm>
          <a:off x="15430500" y="98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18832</xdr:rowOff>
    </xdr:from>
    <xdr:ext cx="534377" cy="259045"/>
    <xdr:sp macro="" textlink="">
      <xdr:nvSpPr>
        <xdr:cNvPr id="604" name="テキスト ボックス 603"/>
        <xdr:cNvSpPr txBox="1"/>
      </xdr:nvSpPr>
      <xdr:spPr>
        <a:xfrm>
          <a:off x="15214111" y="99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147639</xdr:rowOff>
    </xdr:from>
    <xdr:to>
      <xdr:col>21</xdr:col>
      <xdr:colOff>212725</xdr:colOff>
      <xdr:row>58</xdr:row>
      <xdr:rowOff>77789</xdr:rowOff>
    </xdr:to>
    <xdr:sp macro="" textlink="">
      <xdr:nvSpPr>
        <xdr:cNvPr id="605" name="円/楕円 604"/>
        <xdr:cNvSpPr/>
      </xdr:nvSpPr>
      <xdr:spPr>
        <a:xfrm>
          <a:off x="14541500" y="99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68916</xdr:rowOff>
    </xdr:from>
    <xdr:ext cx="534377" cy="259045"/>
    <xdr:sp macro="" textlink="">
      <xdr:nvSpPr>
        <xdr:cNvPr id="606" name="テキスト ボックス 605"/>
        <xdr:cNvSpPr txBox="1"/>
      </xdr:nvSpPr>
      <xdr:spPr>
        <a:xfrm>
          <a:off x="14325111" y="100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166667</xdr:rowOff>
    </xdr:from>
    <xdr:to>
      <xdr:col>20</xdr:col>
      <xdr:colOff>9525</xdr:colOff>
      <xdr:row>58</xdr:row>
      <xdr:rowOff>96817</xdr:rowOff>
    </xdr:to>
    <xdr:sp macro="" textlink="">
      <xdr:nvSpPr>
        <xdr:cNvPr id="607" name="円/楕円 606"/>
        <xdr:cNvSpPr/>
      </xdr:nvSpPr>
      <xdr:spPr>
        <a:xfrm>
          <a:off x="13652500" y="993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87944</xdr:rowOff>
    </xdr:from>
    <xdr:ext cx="534377" cy="259045"/>
    <xdr:sp macro="" textlink="">
      <xdr:nvSpPr>
        <xdr:cNvPr id="608" name="テキスト ボックス 607"/>
        <xdr:cNvSpPr txBox="1"/>
      </xdr:nvSpPr>
      <xdr:spPr>
        <a:xfrm>
          <a:off x="13436111" y="1003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25599</xdr:rowOff>
    </xdr:from>
    <xdr:to>
      <xdr:col>18</xdr:col>
      <xdr:colOff>492125</xdr:colOff>
      <xdr:row>55</xdr:row>
      <xdr:rowOff>127199</xdr:rowOff>
    </xdr:to>
    <xdr:sp macro="" textlink="">
      <xdr:nvSpPr>
        <xdr:cNvPr id="609" name="円/楕円 608"/>
        <xdr:cNvSpPr/>
      </xdr:nvSpPr>
      <xdr:spPr>
        <a:xfrm>
          <a:off x="12763500" y="94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143726</xdr:rowOff>
    </xdr:from>
    <xdr:ext cx="534377" cy="259045"/>
    <xdr:sp macro="" textlink="">
      <xdr:nvSpPr>
        <xdr:cNvPr id="610" name="テキスト ボックス 609"/>
        <xdr:cNvSpPr txBox="1"/>
      </xdr:nvSpPr>
      <xdr:spPr>
        <a:xfrm>
          <a:off x="12547111" y="92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44393</xdr:rowOff>
    </xdr:from>
    <xdr:to>
      <xdr:col>22</xdr:col>
      <xdr:colOff>365125</xdr:colOff>
      <xdr:row>79</xdr:row>
      <xdr:rowOff>44450</xdr:rowOff>
    </xdr:to>
    <xdr:cxnSp macro="">
      <xdr:nvCxnSpPr>
        <xdr:cNvPr id="642" name="直線コネクタ 641"/>
        <xdr:cNvCxnSpPr/>
      </xdr:nvCxnSpPr>
      <xdr:spPr>
        <a:xfrm>
          <a:off x="14592300" y="135889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44393</xdr:rowOff>
    </xdr:from>
    <xdr:to>
      <xdr:col>21</xdr:col>
      <xdr:colOff>161925</xdr:colOff>
      <xdr:row>79</xdr:row>
      <xdr:rowOff>44393</xdr:rowOff>
    </xdr:to>
    <xdr:cxnSp macro="">
      <xdr:nvCxnSpPr>
        <xdr:cNvPr id="645" name="直線コネクタ 644"/>
        <xdr:cNvCxnSpPr/>
      </xdr:nvCxnSpPr>
      <xdr:spPr>
        <a:xfrm>
          <a:off x="13703300" y="13588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44393</xdr:rowOff>
    </xdr:from>
    <xdr:to>
      <xdr:col>19</xdr:col>
      <xdr:colOff>644525</xdr:colOff>
      <xdr:row>79</xdr:row>
      <xdr:rowOff>44393</xdr:rowOff>
    </xdr:to>
    <xdr:cxnSp macro="">
      <xdr:nvCxnSpPr>
        <xdr:cNvPr id="648" name="直線コネクタ 647"/>
        <xdr:cNvCxnSpPr/>
      </xdr:nvCxnSpPr>
      <xdr:spPr>
        <a:xfrm>
          <a:off x="12814300" y="13588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165043</xdr:rowOff>
    </xdr:from>
    <xdr:to>
      <xdr:col>21</xdr:col>
      <xdr:colOff>212725</xdr:colOff>
      <xdr:row>79</xdr:row>
      <xdr:rowOff>95193</xdr:rowOff>
    </xdr:to>
    <xdr:sp macro="" textlink="">
      <xdr:nvSpPr>
        <xdr:cNvPr id="662" name="円/楕円 661"/>
        <xdr:cNvSpPr/>
      </xdr:nvSpPr>
      <xdr:spPr>
        <a:xfrm>
          <a:off x="14541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86320</xdr:rowOff>
    </xdr:from>
    <xdr:ext cx="249299" cy="259045"/>
    <xdr:sp macro="" textlink="">
      <xdr:nvSpPr>
        <xdr:cNvPr id="663" name="テキスト ボックス 662"/>
        <xdr:cNvSpPr txBox="1"/>
      </xdr:nvSpPr>
      <xdr:spPr>
        <a:xfrm>
          <a:off x="14467649"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165043</xdr:rowOff>
    </xdr:from>
    <xdr:to>
      <xdr:col>20</xdr:col>
      <xdr:colOff>9525</xdr:colOff>
      <xdr:row>79</xdr:row>
      <xdr:rowOff>95193</xdr:rowOff>
    </xdr:to>
    <xdr:sp macro="" textlink="">
      <xdr:nvSpPr>
        <xdr:cNvPr id="664" name="円/楕円 663"/>
        <xdr:cNvSpPr/>
      </xdr:nvSpPr>
      <xdr:spPr>
        <a:xfrm>
          <a:off x="13652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86320</xdr:rowOff>
    </xdr:from>
    <xdr:ext cx="249299" cy="259045"/>
    <xdr:sp macro="" textlink="">
      <xdr:nvSpPr>
        <xdr:cNvPr id="665" name="テキスト ボックス 664"/>
        <xdr:cNvSpPr txBox="1"/>
      </xdr:nvSpPr>
      <xdr:spPr>
        <a:xfrm>
          <a:off x="13578649"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165043</xdr:rowOff>
    </xdr:from>
    <xdr:to>
      <xdr:col>18</xdr:col>
      <xdr:colOff>492125</xdr:colOff>
      <xdr:row>79</xdr:row>
      <xdr:rowOff>95193</xdr:rowOff>
    </xdr:to>
    <xdr:sp macro="" textlink="">
      <xdr:nvSpPr>
        <xdr:cNvPr id="666" name="円/楕円 665"/>
        <xdr:cNvSpPr/>
      </xdr:nvSpPr>
      <xdr:spPr>
        <a:xfrm>
          <a:off x="12763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86320</xdr:rowOff>
    </xdr:from>
    <xdr:ext cx="249299" cy="259045"/>
    <xdr:sp macro="" textlink="">
      <xdr:nvSpPr>
        <xdr:cNvPr id="667" name="テキスト ボックス 666"/>
        <xdr:cNvSpPr txBox="1"/>
      </xdr:nvSpPr>
      <xdr:spPr>
        <a:xfrm>
          <a:off x="12689649"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130414</xdr:rowOff>
    </xdr:from>
    <xdr:to>
      <xdr:col>23</xdr:col>
      <xdr:colOff>517525</xdr:colOff>
      <xdr:row>97</xdr:row>
      <xdr:rowOff>137959</xdr:rowOff>
    </xdr:to>
    <xdr:cxnSp macro="">
      <xdr:nvCxnSpPr>
        <xdr:cNvPr id="698" name="直線コネクタ 697"/>
        <xdr:cNvCxnSpPr/>
      </xdr:nvCxnSpPr>
      <xdr:spPr>
        <a:xfrm>
          <a:off x="15481300" y="16761064"/>
          <a:ext cx="8382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108795</xdr:rowOff>
    </xdr:from>
    <xdr:to>
      <xdr:col>22</xdr:col>
      <xdr:colOff>365125</xdr:colOff>
      <xdr:row>97</xdr:row>
      <xdr:rowOff>130414</xdr:rowOff>
    </xdr:to>
    <xdr:cxnSp macro="">
      <xdr:nvCxnSpPr>
        <xdr:cNvPr id="701" name="直線コネクタ 700"/>
        <xdr:cNvCxnSpPr/>
      </xdr:nvCxnSpPr>
      <xdr:spPr>
        <a:xfrm>
          <a:off x="14592300" y="16739445"/>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66613</xdr:rowOff>
    </xdr:from>
    <xdr:to>
      <xdr:col>21</xdr:col>
      <xdr:colOff>161925</xdr:colOff>
      <xdr:row>97</xdr:row>
      <xdr:rowOff>108795</xdr:rowOff>
    </xdr:to>
    <xdr:cxnSp macro="">
      <xdr:nvCxnSpPr>
        <xdr:cNvPr id="704" name="直線コネクタ 703"/>
        <xdr:cNvCxnSpPr/>
      </xdr:nvCxnSpPr>
      <xdr:spPr>
        <a:xfrm>
          <a:off x="13703300" y="16697263"/>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57807</xdr:rowOff>
    </xdr:from>
    <xdr:to>
      <xdr:col>19</xdr:col>
      <xdr:colOff>644525</xdr:colOff>
      <xdr:row>97</xdr:row>
      <xdr:rowOff>66613</xdr:rowOff>
    </xdr:to>
    <xdr:cxnSp macro="">
      <xdr:nvCxnSpPr>
        <xdr:cNvPr id="707" name="直線コネクタ 706"/>
        <xdr:cNvCxnSpPr/>
      </xdr:nvCxnSpPr>
      <xdr:spPr>
        <a:xfrm>
          <a:off x="12814300" y="16688457"/>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87159</xdr:rowOff>
    </xdr:from>
    <xdr:to>
      <xdr:col>23</xdr:col>
      <xdr:colOff>568325</xdr:colOff>
      <xdr:row>98</xdr:row>
      <xdr:rowOff>17309</xdr:rowOff>
    </xdr:to>
    <xdr:sp macro="" textlink="">
      <xdr:nvSpPr>
        <xdr:cNvPr id="717" name="円/楕円 716"/>
        <xdr:cNvSpPr/>
      </xdr:nvSpPr>
      <xdr:spPr>
        <a:xfrm>
          <a:off x="16268700" y="167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65586</xdr:rowOff>
    </xdr:from>
    <xdr:ext cx="534377" cy="259045"/>
    <xdr:sp macro="" textlink="">
      <xdr:nvSpPr>
        <xdr:cNvPr id="718" name="公債費該当値テキスト"/>
        <xdr:cNvSpPr txBox="1"/>
      </xdr:nvSpPr>
      <xdr:spPr>
        <a:xfrm>
          <a:off x="16370300" y="1669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79614</xdr:rowOff>
    </xdr:from>
    <xdr:to>
      <xdr:col>22</xdr:col>
      <xdr:colOff>415925</xdr:colOff>
      <xdr:row>98</xdr:row>
      <xdr:rowOff>9764</xdr:rowOff>
    </xdr:to>
    <xdr:sp macro="" textlink="">
      <xdr:nvSpPr>
        <xdr:cNvPr id="719" name="円/楕円 718"/>
        <xdr:cNvSpPr/>
      </xdr:nvSpPr>
      <xdr:spPr>
        <a:xfrm>
          <a:off x="15430500" y="167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891</xdr:rowOff>
    </xdr:from>
    <xdr:ext cx="534377" cy="259045"/>
    <xdr:sp macro="" textlink="">
      <xdr:nvSpPr>
        <xdr:cNvPr id="720" name="テキスト ボックス 719"/>
        <xdr:cNvSpPr txBox="1"/>
      </xdr:nvSpPr>
      <xdr:spPr>
        <a:xfrm>
          <a:off x="15214111" y="168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57995</xdr:rowOff>
    </xdr:from>
    <xdr:to>
      <xdr:col>21</xdr:col>
      <xdr:colOff>212725</xdr:colOff>
      <xdr:row>97</xdr:row>
      <xdr:rowOff>159595</xdr:rowOff>
    </xdr:to>
    <xdr:sp macro="" textlink="">
      <xdr:nvSpPr>
        <xdr:cNvPr id="721" name="円/楕円 720"/>
        <xdr:cNvSpPr/>
      </xdr:nvSpPr>
      <xdr:spPr>
        <a:xfrm>
          <a:off x="14541500" y="166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150722</xdr:rowOff>
    </xdr:from>
    <xdr:ext cx="534377" cy="259045"/>
    <xdr:sp macro="" textlink="">
      <xdr:nvSpPr>
        <xdr:cNvPr id="722" name="テキスト ボックス 721"/>
        <xdr:cNvSpPr txBox="1"/>
      </xdr:nvSpPr>
      <xdr:spPr>
        <a:xfrm>
          <a:off x="14325111" y="167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15813</xdr:rowOff>
    </xdr:from>
    <xdr:to>
      <xdr:col>20</xdr:col>
      <xdr:colOff>9525</xdr:colOff>
      <xdr:row>97</xdr:row>
      <xdr:rowOff>117413</xdr:rowOff>
    </xdr:to>
    <xdr:sp macro="" textlink="">
      <xdr:nvSpPr>
        <xdr:cNvPr id="723" name="円/楕円 722"/>
        <xdr:cNvSpPr/>
      </xdr:nvSpPr>
      <xdr:spPr>
        <a:xfrm>
          <a:off x="13652500" y="166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108540</xdr:rowOff>
    </xdr:from>
    <xdr:ext cx="534377" cy="259045"/>
    <xdr:sp macro="" textlink="">
      <xdr:nvSpPr>
        <xdr:cNvPr id="724" name="テキスト ボックス 723"/>
        <xdr:cNvSpPr txBox="1"/>
      </xdr:nvSpPr>
      <xdr:spPr>
        <a:xfrm>
          <a:off x="13436111" y="167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7007</xdr:rowOff>
    </xdr:from>
    <xdr:to>
      <xdr:col>18</xdr:col>
      <xdr:colOff>492125</xdr:colOff>
      <xdr:row>97</xdr:row>
      <xdr:rowOff>108607</xdr:rowOff>
    </xdr:to>
    <xdr:sp macro="" textlink="">
      <xdr:nvSpPr>
        <xdr:cNvPr id="725" name="円/楕円 724"/>
        <xdr:cNvSpPr/>
      </xdr:nvSpPr>
      <xdr:spPr>
        <a:xfrm>
          <a:off x="12763500" y="166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99734</xdr:rowOff>
    </xdr:from>
    <xdr:ext cx="534377" cy="259045"/>
    <xdr:sp macro="" textlink="">
      <xdr:nvSpPr>
        <xdr:cNvPr id="726" name="テキスト ボックス 725"/>
        <xdr:cNvSpPr txBox="1"/>
      </xdr:nvSpPr>
      <xdr:spPr>
        <a:xfrm>
          <a:off x="12547111" y="167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総務費は公共施設等総合管理計画推進基金積立金やまちづくり寄附金推進事業により、大幅に増加している。</a:t>
          </a:r>
          <a:endParaRPr kumimoji="1" lang="en-US" altLang="ja-JP" sz="1300">
            <a:latin typeface="ＭＳ Ｐゴシック"/>
          </a:endParaRPr>
        </a:p>
        <a:p>
          <a:r>
            <a:rPr kumimoji="1" lang="ja-JP" altLang="en-US" sz="1300">
              <a:latin typeface="ＭＳ Ｐゴシック"/>
            </a:rPr>
            <a:t>　民生費は、障がい者自立支援等給付費や身体障がい者更生医療給付費などが増加しているが、地域生活支援事業給付費などが減少していることにより昨年度より減額している。しかし、高齢化や障がい者等に対する給付対象者の増加が今後見込まれるため、増えていくものと思われる。</a:t>
          </a:r>
        </a:p>
        <a:p>
          <a:r>
            <a:rPr kumimoji="1" lang="ja-JP" altLang="en-US" sz="1300">
              <a:latin typeface="ＭＳ Ｐゴシック"/>
            </a:rPr>
            <a:t>　土木費は駅前広場整備事業、鍛冶屋ガード拡幅事業により今年度増額している。</a:t>
          </a:r>
        </a:p>
        <a:p>
          <a:r>
            <a:rPr kumimoji="1" lang="ja-JP" altLang="en-US" sz="1300">
              <a:latin typeface="ＭＳ Ｐゴシック"/>
            </a:rPr>
            <a:t>　公債費については今後、臨時財政対策債、退職手当債等の償還が本格化し、増加が見込まれる。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財政調整基金残高比率は、基金の取崩しを行わなかったことなどに伴い増加した。 </a:t>
          </a:r>
        </a:p>
        <a:p>
          <a:r>
            <a:rPr kumimoji="1" lang="ja-JP" altLang="en-US" sz="1400">
              <a:latin typeface="ＭＳ ゴシック" pitchFamily="49" charset="-128"/>
              <a:ea typeface="ＭＳ ゴシック" pitchFamily="49" charset="-128"/>
            </a:rPr>
            <a:t>実質収支額及び実質単年度収支は、繰越財源が増加したため減少した。 </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年度に引き続き全会計で黒字となった。</a:t>
          </a:r>
        </a:p>
        <a:p>
          <a:r>
            <a:rPr kumimoji="1" lang="ja-JP" altLang="en-US" sz="1400">
              <a:latin typeface="ＭＳ ゴシック" pitchFamily="49" charset="-128"/>
              <a:ea typeface="ＭＳ ゴシック" pitchFamily="49" charset="-128"/>
            </a:rPr>
            <a:t>　一般会計においては、普通交付税などの減少に伴い標準財政規模比が</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今後も各会計において歳出の抑制と歳入の確保に努め、黒字額の維持、増加を図っていく。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10335383</v>
      </c>
      <c r="BO4" s="411"/>
      <c r="BP4" s="411"/>
      <c r="BQ4" s="411"/>
      <c r="BR4" s="411"/>
      <c r="BS4" s="411"/>
      <c r="BT4" s="411"/>
      <c r="BU4" s="412"/>
      <c r="BV4" s="410">
        <v>9436405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7.6</v>
      </c>
      <c r="CU4" s="588"/>
      <c r="CV4" s="588"/>
      <c r="CW4" s="588"/>
      <c r="CX4" s="588"/>
      <c r="CY4" s="588"/>
      <c r="CZ4" s="588"/>
      <c r="DA4" s="589"/>
      <c r="DB4" s="587">
        <v>8.3000000000000007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9837898</v>
      </c>
      <c r="BO5" s="416"/>
      <c r="BP5" s="416"/>
      <c r="BQ5" s="416"/>
      <c r="BR5" s="416"/>
      <c r="BS5" s="416"/>
      <c r="BT5" s="416"/>
      <c r="BU5" s="417"/>
      <c r="BV5" s="415">
        <v>8936958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97.7</v>
      </c>
      <c r="CU5" s="386"/>
      <c r="CV5" s="386"/>
      <c r="CW5" s="386"/>
      <c r="CX5" s="386"/>
      <c r="CY5" s="386"/>
      <c r="CZ5" s="386"/>
      <c r="DA5" s="387"/>
      <c r="DB5" s="385">
        <v>92.9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497485</v>
      </c>
      <c r="BO6" s="416"/>
      <c r="BP6" s="416"/>
      <c r="BQ6" s="416"/>
      <c r="BR6" s="416"/>
      <c r="BS6" s="416"/>
      <c r="BT6" s="416"/>
      <c r="BU6" s="417"/>
      <c r="BV6" s="415">
        <v>499447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104.9</v>
      </c>
      <c r="CU6" s="562"/>
      <c r="CV6" s="562"/>
      <c r="CW6" s="562"/>
      <c r="CX6" s="562"/>
      <c r="CY6" s="562"/>
      <c r="CZ6" s="562"/>
      <c r="DA6" s="563"/>
      <c r="DB6" s="561">
        <v>101.3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75056</v>
      </c>
      <c r="BO7" s="416"/>
      <c r="BP7" s="416"/>
      <c r="BQ7" s="416"/>
      <c r="BR7" s="416"/>
      <c r="BS7" s="416"/>
      <c r="BT7" s="416"/>
      <c r="BU7" s="417"/>
      <c r="BV7" s="415">
        <v>33387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5524290</v>
      </c>
      <c r="CU7" s="416"/>
      <c r="CV7" s="416"/>
      <c r="CW7" s="416"/>
      <c r="CX7" s="416"/>
      <c r="CY7" s="416"/>
      <c r="CZ7" s="416"/>
      <c r="DA7" s="417"/>
      <c r="DB7" s="415">
        <v>5583554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422429</v>
      </c>
      <c r="BO8" s="416"/>
      <c r="BP8" s="416"/>
      <c r="BQ8" s="416"/>
      <c r="BR8" s="416"/>
      <c r="BS8" s="416"/>
      <c r="BT8" s="416"/>
      <c r="BU8" s="417"/>
      <c r="BV8" s="415">
        <v>466060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0.72</v>
      </c>
      <c r="CU8" s="525"/>
      <c r="CV8" s="525"/>
      <c r="CW8" s="525"/>
      <c r="CX8" s="525"/>
      <c r="CY8" s="525"/>
      <c r="CZ8" s="525"/>
      <c r="DA8" s="526"/>
      <c r="DB8" s="524">
        <v>0.72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25026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-43631</v>
      </c>
      <c r="BO9" s="416"/>
      <c r="BP9" s="416"/>
      <c r="BQ9" s="416"/>
      <c r="BR9" s="416"/>
      <c r="BS9" s="416"/>
      <c r="BT9" s="416"/>
      <c r="BU9" s="417"/>
      <c r="BV9" s="415">
        <v>94739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10.5</v>
      </c>
      <c r="CU9" s="386"/>
      <c r="CV9" s="386"/>
      <c r="CW9" s="386"/>
      <c r="CX9" s="386"/>
      <c r="CY9" s="386"/>
      <c r="CZ9" s="386"/>
      <c r="DA9" s="387"/>
      <c r="DB9" s="385">
        <v>10.9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26848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50139</v>
      </c>
      <c r="BO10" s="416"/>
      <c r="BP10" s="416"/>
      <c r="BQ10" s="416"/>
      <c r="BR10" s="416"/>
      <c r="BS10" s="416"/>
      <c r="BT10" s="416"/>
      <c r="BU10" s="417"/>
      <c r="BV10" s="415">
        <v>250194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25683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25406</v>
      </c>
      <c r="S13" s="517"/>
      <c r="T13" s="517"/>
      <c r="U13" s="517"/>
      <c r="V13" s="518"/>
      <c r="W13" s="504" t="s">
        <v>123</v>
      </c>
      <c r="X13" s="428"/>
      <c r="Y13" s="428"/>
      <c r="Z13" s="428"/>
      <c r="AA13" s="428"/>
      <c r="AB13" s="429"/>
      <c r="AC13" s="391">
        <v>359</v>
      </c>
      <c r="AD13" s="392"/>
      <c r="AE13" s="392"/>
      <c r="AF13" s="392"/>
      <c r="AG13" s="393"/>
      <c r="AH13" s="391">
        <v>415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6508</v>
      </c>
      <c r="BO13" s="416"/>
      <c r="BP13" s="416"/>
      <c r="BQ13" s="416"/>
      <c r="BR13" s="416"/>
      <c r="BS13" s="416"/>
      <c r="BT13" s="416"/>
      <c r="BU13" s="417"/>
      <c r="BV13" s="415">
        <v>344933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0.7</v>
      </c>
      <c r="CU13" s="386"/>
      <c r="CV13" s="386"/>
      <c r="CW13" s="386"/>
      <c r="CX13" s="386"/>
      <c r="CY13" s="386"/>
      <c r="CZ13" s="386"/>
      <c r="DA13" s="387"/>
      <c r="DB13" s="385">
        <v>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26010</v>
      </c>
      <c r="S14" s="517"/>
      <c r="T14" s="517"/>
      <c r="U14" s="517"/>
      <c r="V14" s="518"/>
      <c r="W14" s="519"/>
      <c r="X14" s="431"/>
      <c r="Y14" s="431"/>
      <c r="Z14" s="431"/>
      <c r="AA14" s="431"/>
      <c r="AB14" s="432"/>
      <c r="AC14" s="509">
        <v>3.2</v>
      </c>
      <c r="AD14" s="510"/>
      <c r="AE14" s="510"/>
      <c r="AF14" s="510"/>
      <c r="AG14" s="511"/>
      <c r="AH14" s="509">
        <v>3.4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20.5</v>
      </c>
      <c r="CU14" s="488"/>
      <c r="CV14" s="488"/>
      <c r="CW14" s="488"/>
      <c r="CX14" s="488"/>
      <c r="CY14" s="488"/>
      <c r="CZ14" s="488"/>
      <c r="DA14" s="489"/>
      <c r="DB14" s="520">
        <v>37.1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25737</v>
      </c>
      <c r="S15" s="517"/>
      <c r="T15" s="517"/>
      <c r="U15" s="517"/>
      <c r="V15" s="518"/>
      <c r="W15" s="504" t="s">
        <v>130</v>
      </c>
      <c r="X15" s="428"/>
      <c r="Y15" s="428"/>
      <c r="Z15" s="428"/>
      <c r="AA15" s="428"/>
      <c r="AB15" s="429"/>
      <c r="AC15" s="391">
        <v>1872</v>
      </c>
      <c r="AD15" s="392"/>
      <c r="AE15" s="392"/>
      <c r="AF15" s="392"/>
      <c r="AG15" s="393"/>
      <c r="AH15" s="391">
        <v>2122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3070737</v>
      </c>
      <c r="BO15" s="411"/>
      <c r="BP15" s="411"/>
      <c r="BQ15" s="411"/>
      <c r="BR15" s="411"/>
      <c r="BS15" s="411"/>
      <c r="BT15" s="411"/>
      <c r="BU15" s="412"/>
      <c r="BV15" s="410">
        <v>3031693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16.899999999999999</v>
      </c>
      <c r="AD16" s="510"/>
      <c r="AE16" s="510"/>
      <c r="AF16" s="510"/>
      <c r="AG16" s="511"/>
      <c r="AH16" s="509">
        <v>17.399999999999999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4250796</v>
      </c>
      <c r="BO16" s="416"/>
      <c r="BP16" s="416"/>
      <c r="BQ16" s="416"/>
      <c r="BR16" s="416"/>
      <c r="BS16" s="416"/>
      <c r="BT16" s="416"/>
      <c r="BU16" s="417"/>
      <c r="BV16" s="415">
        <v>4260535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8817</v>
      </c>
      <c r="AD17" s="392"/>
      <c r="AE17" s="392"/>
      <c r="AF17" s="392"/>
      <c r="AG17" s="393"/>
      <c r="AH17" s="391">
        <v>9626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3943026</v>
      </c>
      <c r="BO17" s="416"/>
      <c r="BP17" s="416"/>
      <c r="BQ17" s="416"/>
      <c r="BR17" s="416"/>
      <c r="BS17" s="416"/>
      <c r="BT17" s="416"/>
      <c r="BU17" s="417"/>
      <c r="BV17" s="415">
        <v>3866109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40.97</v>
      </c>
      <c r="M18" s="480"/>
      <c r="N18" s="480"/>
      <c r="O18" s="480"/>
      <c r="P18" s="480"/>
      <c r="Q18" s="480"/>
      <c r="R18" s="481"/>
      <c r="S18" s="481"/>
      <c r="T18" s="481"/>
      <c r="U18" s="481"/>
      <c r="V18" s="482"/>
      <c r="W18" s="496"/>
      <c r="X18" s="497"/>
      <c r="Y18" s="497"/>
      <c r="Z18" s="497"/>
      <c r="AA18" s="497"/>
      <c r="AB18" s="505"/>
      <c r="AC18" s="379">
        <v>79.8</v>
      </c>
      <c r="AD18" s="380"/>
      <c r="AE18" s="380"/>
      <c r="AF18" s="380"/>
      <c r="AG18" s="483"/>
      <c r="AH18" s="379">
        <v>79.099999999999994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5543804</v>
      </c>
      <c r="BO18" s="416"/>
      <c r="BP18" s="416"/>
      <c r="BQ18" s="416"/>
      <c r="BR18" s="416"/>
      <c r="BS18" s="416"/>
      <c r="BT18" s="416"/>
      <c r="BU18" s="417"/>
      <c r="BV18" s="415">
        <v>5456703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611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6850663</v>
      </c>
      <c r="BO19" s="416"/>
      <c r="BP19" s="416"/>
      <c r="BQ19" s="416"/>
      <c r="BR19" s="416"/>
      <c r="BS19" s="416"/>
      <c r="BT19" s="416"/>
      <c r="BU19" s="417"/>
      <c r="BV19" s="415">
        <v>6850624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10763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8269089</v>
      </c>
      <c r="BO23" s="416"/>
      <c r="BP23" s="416"/>
      <c r="BQ23" s="416"/>
      <c r="BR23" s="416"/>
      <c r="BS23" s="416"/>
      <c r="BT23" s="416"/>
      <c r="BU23" s="417"/>
      <c r="BV23" s="415">
        <v>8254496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5920</v>
      </c>
      <c r="R24" s="392"/>
      <c r="S24" s="392"/>
      <c r="T24" s="392"/>
      <c r="U24" s="392"/>
      <c r="V24" s="393"/>
      <c r="W24" s="457"/>
      <c r="X24" s="448"/>
      <c r="Y24" s="449"/>
      <c r="Z24" s="388" t="s">
        <v>153</v>
      </c>
      <c r="AA24" s="389"/>
      <c r="AB24" s="389"/>
      <c r="AC24" s="389"/>
      <c r="AD24" s="389"/>
      <c r="AE24" s="389"/>
      <c r="AF24" s="389"/>
      <c r="AG24" s="390"/>
      <c r="AH24" s="391">
        <v>287</v>
      </c>
      <c r="AI24" s="392"/>
      <c r="AJ24" s="392"/>
      <c r="AK24" s="392"/>
      <c r="AL24" s="393"/>
      <c r="AM24" s="391">
        <v>855260</v>
      </c>
      <c r="AN24" s="392"/>
      <c r="AO24" s="392"/>
      <c r="AP24" s="392"/>
      <c r="AQ24" s="392"/>
      <c r="AR24" s="393"/>
      <c r="AS24" s="391">
        <v>2980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6720911</v>
      </c>
      <c r="BO24" s="416"/>
      <c r="BP24" s="416"/>
      <c r="BQ24" s="416"/>
      <c r="BR24" s="416"/>
      <c r="BS24" s="416"/>
      <c r="BT24" s="416"/>
      <c r="BU24" s="417"/>
      <c r="BV24" s="415">
        <v>6727187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5400</v>
      </c>
      <c r="R25" s="392"/>
      <c r="S25" s="392"/>
      <c r="T25" s="392"/>
      <c r="U25" s="392"/>
      <c r="V25" s="393"/>
      <c r="W25" s="457"/>
      <c r="X25" s="448"/>
      <c r="Y25" s="449"/>
      <c r="Z25" s="388" t="s">
        <v>156</v>
      </c>
      <c r="AA25" s="389"/>
      <c r="AB25" s="389"/>
      <c r="AC25" s="389"/>
      <c r="AD25" s="389"/>
      <c r="AE25" s="389"/>
      <c r="AF25" s="389"/>
      <c r="AG25" s="390"/>
      <c r="AH25" s="391">
        <v>76</v>
      </c>
      <c r="AI25" s="392"/>
      <c r="AJ25" s="392"/>
      <c r="AK25" s="392"/>
      <c r="AL25" s="393"/>
      <c r="AM25" s="391">
        <v>220096</v>
      </c>
      <c r="AN25" s="392"/>
      <c r="AO25" s="392"/>
      <c r="AP25" s="392"/>
      <c r="AQ25" s="392"/>
      <c r="AR25" s="393"/>
      <c r="AS25" s="391">
        <v>2896</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4523144</v>
      </c>
      <c r="BO25" s="411"/>
      <c r="BP25" s="411"/>
      <c r="BQ25" s="411"/>
      <c r="BR25" s="411"/>
      <c r="BS25" s="411"/>
      <c r="BT25" s="411"/>
      <c r="BU25" s="412"/>
      <c r="BV25" s="410">
        <v>4113449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5000</v>
      </c>
      <c r="R26" s="392"/>
      <c r="S26" s="392"/>
      <c r="T26" s="392"/>
      <c r="U26" s="392"/>
      <c r="V26" s="393"/>
      <c r="W26" s="457"/>
      <c r="X26" s="448"/>
      <c r="Y26" s="449"/>
      <c r="Z26" s="388" t="s">
        <v>159</v>
      </c>
      <c r="AA26" s="470"/>
      <c r="AB26" s="470"/>
      <c r="AC26" s="470"/>
      <c r="AD26" s="470"/>
      <c r="AE26" s="470"/>
      <c r="AF26" s="470"/>
      <c r="AG26" s="471"/>
      <c r="AH26" s="391">
        <v>16</v>
      </c>
      <c r="AI26" s="392"/>
      <c r="AJ26" s="392"/>
      <c r="AK26" s="392"/>
      <c r="AL26" s="393"/>
      <c r="AM26" s="391">
        <v>50736</v>
      </c>
      <c r="AN26" s="392"/>
      <c r="AO26" s="392"/>
      <c r="AP26" s="392"/>
      <c r="AQ26" s="392"/>
      <c r="AR26" s="393"/>
      <c r="AS26" s="391">
        <v>3171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4200</v>
      </c>
      <c r="R27" s="392"/>
      <c r="S27" s="392"/>
      <c r="T27" s="392"/>
      <c r="U27" s="392"/>
      <c r="V27" s="393"/>
      <c r="W27" s="457"/>
      <c r="X27" s="448"/>
      <c r="Y27" s="449"/>
      <c r="Z27" s="388" t="s">
        <v>162</v>
      </c>
      <c r="AA27" s="389"/>
      <c r="AB27" s="389"/>
      <c r="AC27" s="389"/>
      <c r="AD27" s="389"/>
      <c r="AE27" s="389"/>
      <c r="AF27" s="389"/>
      <c r="AG27" s="390"/>
      <c r="AH27" s="391">
        <v>5</v>
      </c>
      <c r="AI27" s="392"/>
      <c r="AJ27" s="392"/>
      <c r="AK27" s="392"/>
      <c r="AL27" s="393"/>
      <c r="AM27" s="391">
        <v>14615</v>
      </c>
      <c r="AN27" s="392"/>
      <c r="AO27" s="392"/>
      <c r="AP27" s="392"/>
      <c r="AQ27" s="392"/>
      <c r="AR27" s="393"/>
      <c r="AS27" s="391">
        <v>2923</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3600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800972</v>
      </c>
      <c r="BO28" s="411"/>
      <c r="BP28" s="411"/>
      <c r="BQ28" s="411"/>
      <c r="BR28" s="411"/>
      <c r="BS28" s="411"/>
      <c r="BT28" s="411"/>
      <c r="BU28" s="412"/>
      <c r="BV28" s="410">
        <v>750833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12</v>
      </c>
      <c r="M29" s="392"/>
      <c r="N29" s="392"/>
      <c r="O29" s="392"/>
      <c r="P29" s="393"/>
      <c r="Q29" s="391">
        <v>3200</v>
      </c>
      <c r="R29" s="392"/>
      <c r="S29" s="392"/>
      <c r="T29" s="392"/>
      <c r="U29" s="392"/>
      <c r="V29" s="393"/>
      <c r="W29" s="458"/>
      <c r="X29" s="459"/>
      <c r="Y29" s="460"/>
      <c r="Z29" s="388" t="s">
        <v>169</v>
      </c>
      <c r="AA29" s="389"/>
      <c r="AB29" s="389"/>
      <c r="AC29" s="389"/>
      <c r="AD29" s="389"/>
      <c r="AE29" s="389"/>
      <c r="AF29" s="389"/>
      <c r="AG29" s="390"/>
      <c r="AH29" s="391">
        <v>292</v>
      </c>
      <c r="AI29" s="392"/>
      <c r="AJ29" s="392"/>
      <c r="AK29" s="392"/>
      <c r="AL29" s="393"/>
      <c r="AM29" s="391">
        <v>869875</v>
      </c>
      <c r="AN29" s="392"/>
      <c r="AO29" s="392"/>
      <c r="AP29" s="392"/>
      <c r="AQ29" s="392"/>
      <c r="AR29" s="393"/>
      <c r="AS29" s="391">
        <v>2979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2425</v>
      </c>
      <c r="BO29" s="416"/>
      <c r="BP29" s="416"/>
      <c r="BQ29" s="416"/>
      <c r="BR29" s="416"/>
      <c r="BS29" s="416"/>
      <c r="BT29" s="416"/>
      <c r="BU29" s="417"/>
      <c r="BV29" s="415">
        <v>2425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1279295</v>
      </c>
      <c r="BO30" s="419"/>
      <c r="BP30" s="419"/>
      <c r="BQ30" s="419"/>
      <c r="BR30" s="419"/>
      <c r="BS30" s="419"/>
      <c r="BT30" s="419"/>
      <c r="BU30" s="420"/>
      <c r="BV30" s="418">
        <v>169677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湯河原町真鶴町衛生組合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（有）コミュニティーサービス</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介護保険事業特別会計（保険事業勘定）</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温泉事業会計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神奈川県市町村職員退職手当組合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湯河原町土地開発公社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介護保険事業特別会計（介護サービス事業勘定）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神奈川県後期高齢者医療広域連合（一般会計）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公益財団法人かながわ海岸美化財団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神奈川県後期高齢者医療広域連合（事業会計）</v>
      </c>
      <c r="BZ37" s="374"/>
      <c r="CA37" s="374"/>
      <c r="CB37" s="374"/>
      <c r="CC37" s="374"/>
      <c r="CD37" s="374"/>
      <c r="CE37" s="374"/>
      <c r="CF37" s="374"/>
      <c r="CG37" s="374"/>
      <c r="CH37" s="374"/>
      <c r="CI37" s="374"/>
      <c r="CJ37" s="374"/>
      <c r="CK37" s="374"/>
      <c r="CL37" s="374"/>
      <c r="CM37" s="374"/>
      <c r="CN37" s="167"/>
      <c r="CO37" s="375">
        <f t="shared" si="3"/>
        <v>17</v>
      </c>
      <c r="CP37" s="375"/>
      <c r="CQ37" s="374" t="str">
        <f>IF('各会計、関係団体の財政状況及び健全化判断比率'!BS10="","",'各会計、関係団体の財政状況及び健全化判断比率'!BS10)</f>
        <v>公益財団法人かながわ健康財団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町村情報システム共同事業組合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3" t="s">
        <v>523</v>
      </c>
      <c r="D34" s="1183"/>
      <c r="E34" s="1184"/>
      <c r="F34" s="32">
        <v>4.7699999999999996</v>
      </c>
      <c r="G34" s="33">
        <v>8.43</v>
      </c>
      <c r="H34" s="33">
        <v>6.8</v>
      </c>
      <c r="I34" s="33">
        <v>8.34</v>
      </c>
      <c r="J34" s="34">
        <v>7.64</v>
      </c>
      <c r="K34" s="22"/>
      <c r="L34" s="22"/>
      <c r="M34" s="22"/>
      <c r="N34" s="22"/>
      <c r="O34" s="22"/>
      <c r="P34" s="22"/>
    </row>
    <row r="35" spans="1:16" ht="39" customHeight="1" x14ac:dyDescent="0.15">
      <c r="A35" s="22"/>
      <c r="B35" s="35"/>
      <c r="C35" s="1177" t="s">
        <v>524</v>
      </c>
      <c r="D35" s="1178"/>
      <c r="E35" s="1179"/>
      <c r="F35" s="36">
        <v>2.77</v>
      </c>
      <c r="G35" s="37">
        <v>5.43</v>
      </c>
      <c r="H35" s="37">
        <v>8.2899999999999991</v>
      </c>
      <c r="I35" s="37">
        <v>8.0399999999999991</v>
      </c>
      <c r="J35" s="38">
        <v>7.53</v>
      </c>
      <c r="K35" s="22"/>
      <c r="L35" s="22"/>
      <c r="M35" s="22"/>
      <c r="N35" s="22"/>
      <c r="O35" s="22"/>
      <c r="P35" s="22"/>
    </row>
    <row r="36" spans="1:16" ht="39" customHeight="1" x14ac:dyDescent="0.15">
      <c r="A36" s="22"/>
      <c r="B36" s="35"/>
      <c r="C36" s="1177" t="s">
        <v>525</v>
      </c>
      <c r="D36" s="1178"/>
      <c r="E36" s="1179"/>
      <c r="F36" s="36">
        <v>4.2</v>
      </c>
      <c r="G36" s="37">
        <v>5.16</v>
      </c>
      <c r="H36" s="37">
        <v>3.73</v>
      </c>
      <c r="I36" s="37">
        <v>3.82</v>
      </c>
      <c r="J36" s="38">
        <v>5.52</v>
      </c>
      <c r="K36" s="22"/>
      <c r="L36" s="22"/>
      <c r="M36" s="22"/>
      <c r="N36" s="22"/>
      <c r="O36" s="22"/>
      <c r="P36" s="22"/>
    </row>
    <row r="37" spans="1:16" ht="39" customHeight="1" x14ac:dyDescent="0.15">
      <c r="A37" s="22"/>
      <c r="B37" s="35"/>
      <c r="C37" s="1177" t="s">
        <v>526</v>
      </c>
      <c r="D37" s="1178"/>
      <c r="E37" s="1179"/>
      <c r="F37" s="36">
        <v>1.28</v>
      </c>
      <c r="G37" s="37">
        <v>0.68</v>
      </c>
      <c r="H37" s="37">
        <v>0.81</v>
      </c>
      <c r="I37" s="37">
        <v>1.78</v>
      </c>
      <c r="J37" s="38">
        <v>1.95</v>
      </c>
      <c r="K37" s="22"/>
      <c r="L37" s="22"/>
      <c r="M37" s="22"/>
      <c r="N37" s="22"/>
      <c r="O37" s="22"/>
      <c r="P37" s="22"/>
    </row>
    <row r="38" spans="1:16" ht="39" customHeight="1" x14ac:dyDescent="0.15">
      <c r="A38" s="22"/>
      <c r="B38" s="35"/>
      <c r="C38" s="1177" t="s">
        <v>527</v>
      </c>
      <c r="D38" s="1178"/>
      <c r="E38" s="1179"/>
      <c r="F38" s="36">
        <v>0.82</v>
      </c>
      <c r="G38" s="37">
        <v>0.92</v>
      </c>
      <c r="H38" s="37">
        <v>0.87</v>
      </c>
      <c r="I38" s="37">
        <v>0.82</v>
      </c>
      <c r="J38" s="38">
        <v>1.01</v>
      </c>
      <c r="K38" s="22"/>
      <c r="L38" s="22"/>
      <c r="M38" s="22"/>
      <c r="N38" s="22"/>
      <c r="O38" s="22"/>
      <c r="P38" s="22"/>
    </row>
    <row r="39" spans="1:16" ht="39" customHeight="1" x14ac:dyDescent="0.15">
      <c r="A39" s="22"/>
      <c r="B39" s="35"/>
      <c r="C39" s="1177" t="s">
        <v>528</v>
      </c>
      <c r="D39" s="1178"/>
      <c r="E39" s="1179"/>
      <c r="F39" s="36">
        <v>0.05</v>
      </c>
      <c r="G39" s="37">
        <v>0.14000000000000001</v>
      </c>
      <c r="H39" s="37">
        <v>0.09</v>
      </c>
      <c r="I39" s="37">
        <v>0.23</v>
      </c>
      <c r="J39" s="38">
        <v>0.94</v>
      </c>
      <c r="K39" s="22"/>
      <c r="L39" s="22"/>
      <c r="M39" s="22"/>
      <c r="N39" s="22"/>
      <c r="O39" s="22"/>
      <c r="P39" s="22"/>
    </row>
    <row r="40" spans="1:16" ht="39" customHeight="1" x14ac:dyDescent="0.15">
      <c r="A40" s="22"/>
      <c r="B40" s="35"/>
      <c r="C40" s="1177" t="s">
        <v>529</v>
      </c>
      <c r="D40" s="1178"/>
      <c r="E40" s="1179"/>
      <c r="F40" s="36">
        <v>0.06</v>
      </c>
      <c r="G40" s="37" t="s">
        <v>530</v>
      </c>
      <c r="H40" s="37">
        <v>0.26</v>
      </c>
      <c r="I40" s="37">
        <v>0.11</v>
      </c>
      <c r="J40" s="38">
        <v>0.1</v>
      </c>
      <c r="K40" s="22"/>
      <c r="L40" s="22"/>
      <c r="M40" s="22"/>
      <c r="N40" s="22"/>
      <c r="O40" s="22"/>
      <c r="P40" s="22"/>
    </row>
    <row r="41" spans="1:16" ht="39" customHeight="1" x14ac:dyDescent="0.15">
      <c r="A41" s="22"/>
      <c r="B41" s="35"/>
      <c r="C41" s="1177" t="s">
        <v>531</v>
      </c>
      <c r="D41" s="1178"/>
      <c r="E41" s="1179"/>
      <c r="F41" s="36">
        <v>0.03</v>
      </c>
      <c r="G41" s="37">
        <v>0.06</v>
      </c>
      <c r="H41" s="37">
        <v>0.08</v>
      </c>
      <c r="I41" s="37">
        <v>0.05</v>
      </c>
      <c r="J41" s="38">
        <v>0.03</v>
      </c>
      <c r="K41" s="22"/>
      <c r="L41" s="22"/>
      <c r="M41" s="22"/>
      <c r="N41" s="22"/>
      <c r="O41" s="22"/>
      <c r="P41" s="22"/>
    </row>
    <row r="42" spans="1:16" ht="39" customHeight="1" x14ac:dyDescent="0.15">
      <c r="A42" s="22"/>
      <c r="B42" s="39"/>
      <c r="C42" s="1177" t="s">
        <v>532</v>
      </c>
      <c r="D42" s="1178"/>
      <c r="E42" s="1179"/>
      <c r="F42" s="36" t="s">
        <v>477</v>
      </c>
      <c r="G42" s="37" t="s">
        <v>477</v>
      </c>
      <c r="H42" s="37" t="s">
        <v>477</v>
      </c>
      <c r="I42" s="37" t="s">
        <v>477</v>
      </c>
      <c r="J42" s="38" t="s">
        <v>477</v>
      </c>
      <c r="K42" s="22"/>
      <c r="L42" s="22"/>
      <c r="M42" s="22"/>
      <c r="N42" s="22"/>
      <c r="O42" s="22"/>
      <c r="P42" s="22"/>
    </row>
    <row r="43" spans="1:16" ht="39" customHeight="1" thickBot="1" x14ac:dyDescent="0.2">
      <c r="A43" s="22"/>
      <c r="B43" s="40"/>
      <c r="C43" s="1180" t="s">
        <v>533</v>
      </c>
      <c r="D43" s="1181"/>
      <c r="E43" s="1182"/>
      <c r="F43" s="41">
        <v>0</v>
      </c>
      <c r="G43" s="42">
        <v>0</v>
      </c>
      <c r="H43" s="42">
        <v>0</v>
      </c>
      <c r="I43" s="42">
        <v>0</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947</v>
      </c>
      <c r="L45" s="60">
        <v>922</v>
      </c>
      <c r="M45" s="60">
        <v>808</v>
      </c>
      <c r="N45" s="60">
        <v>744</v>
      </c>
      <c r="O45" s="61">
        <v>717</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x14ac:dyDescent="0.15">
      <c r="A48" s="48"/>
      <c r="B48" s="1195"/>
      <c r="C48" s="1196"/>
      <c r="D48" s="62"/>
      <c r="E48" s="1187" t="s">
        <v>15</v>
      </c>
      <c r="F48" s="1187"/>
      <c r="G48" s="1187"/>
      <c r="H48" s="1187"/>
      <c r="I48" s="1187"/>
      <c r="J48" s="1188"/>
      <c r="K48" s="63">
        <v>179</v>
      </c>
      <c r="L48" s="64">
        <v>163</v>
      </c>
      <c r="M48" s="64">
        <v>133</v>
      </c>
      <c r="N48" s="64">
        <v>144</v>
      </c>
      <c r="O48" s="65">
        <v>152</v>
      </c>
      <c r="P48" s="48"/>
      <c r="Q48" s="48"/>
      <c r="R48" s="48"/>
      <c r="S48" s="48"/>
      <c r="T48" s="48"/>
      <c r="U48" s="48"/>
    </row>
    <row r="49" spans="1:21" ht="30.75" customHeight="1" x14ac:dyDescent="0.15">
      <c r="A49" s="48"/>
      <c r="B49" s="1195"/>
      <c r="C49" s="1196"/>
      <c r="D49" s="62"/>
      <c r="E49" s="1187" t="s">
        <v>16</v>
      </c>
      <c r="F49" s="1187"/>
      <c r="G49" s="1187"/>
      <c r="H49" s="1187"/>
      <c r="I49" s="1187"/>
      <c r="J49" s="1188"/>
      <c r="K49" s="63">
        <v>55</v>
      </c>
      <c r="L49" s="64">
        <v>1</v>
      </c>
      <c r="M49" s="64">
        <v>18</v>
      </c>
      <c r="N49" s="64">
        <v>20</v>
      </c>
      <c r="O49" s="65">
        <v>27</v>
      </c>
      <c r="P49" s="48"/>
      <c r="Q49" s="48"/>
      <c r="R49" s="48"/>
      <c r="S49" s="48"/>
      <c r="T49" s="48"/>
      <c r="U49" s="48"/>
    </row>
    <row r="50" spans="1:21" ht="30.75" customHeight="1" x14ac:dyDescent="0.15">
      <c r="A50" s="48"/>
      <c r="B50" s="1195"/>
      <c r="C50" s="1196"/>
      <c r="D50" s="62"/>
      <c r="E50" s="1187" t="s">
        <v>17</v>
      </c>
      <c r="F50" s="1187"/>
      <c r="G50" s="1187"/>
      <c r="H50" s="1187"/>
      <c r="I50" s="1187"/>
      <c r="J50" s="1188"/>
      <c r="K50" s="63">
        <v>11</v>
      </c>
      <c r="L50" s="64">
        <v>11</v>
      </c>
      <c r="M50" s="64">
        <v>22</v>
      </c>
      <c r="N50" s="64">
        <v>28</v>
      </c>
      <c r="O50" s="65">
        <v>18</v>
      </c>
      <c r="P50" s="48"/>
      <c r="Q50" s="48"/>
      <c r="R50" s="48"/>
      <c r="S50" s="48"/>
      <c r="T50" s="48"/>
      <c r="U50" s="48"/>
    </row>
    <row r="51" spans="1:21" ht="30.75" customHeight="1" x14ac:dyDescent="0.15">
      <c r="A51" s="48"/>
      <c r="B51" s="1197"/>
      <c r="C51" s="1198"/>
      <c r="D51" s="66"/>
      <c r="E51" s="1187" t="s">
        <v>18</v>
      </c>
      <c r="F51" s="1187"/>
      <c r="G51" s="1187"/>
      <c r="H51" s="1187"/>
      <c r="I51" s="1187"/>
      <c r="J51" s="1188"/>
      <c r="K51" s="63">
        <v>2</v>
      </c>
      <c r="L51" s="64">
        <v>1</v>
      </c>
      <c r="M51" s="64">
        <v>1</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959</v>
      </c>
      <c r="L52" s="64">
        <v>920</v>
      </c>
      <c r="M52" s="64">
        <v>941</v>
      </c>
      <c r="N52" s="64">
        <v>915</v>
      </c>
      <c r="O52" s="65">
        <v>872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235</v>
      </c>
      <c r="L53" s="69">
        <v>178</v>
      </c>
      <c r="M53" s="69">
        <v>41</v>
      </c>
      <c r="N53" s="69">
        <v>21</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3" t="s">
        <v>24</v>
      </c>
      <c r="C41" s="1214"/>
      <c r="D41" s="81"/>
      <c r="E41" s="1215" t="s">
        <v>25</v>
      </c>
      <c r="F41" s="1215"/>
      <c r="G41" s="1215"/>
      <c r="H41" s="1216"/>
      <c r="I41" s="82">
        <v>7732</v>
      </c>
      <c r="J41" s="83">
        <v>7793</v>
      </c>
      <c r="K41" s="83">
        <v>7949</v>
      </c>
      <c r="L41" s="83">
        <v>8254</v>
      </c>
      <c r="M41" s="84">
        <v>8269</v>
      </c>
    </row>
    <row r="42" spans="2:13" ht="27.75" customHeight="1" x14ac:dyDescent="0.15">
      <c r="B42" s="1203"/>
      <c r="C42" s="1204"/>
      <c r="D42" s="85"/>
      <c r="E42" s="1207" t="s">
        <v>26</v>
      </c>
      <c r="F42" s="1207"/>
      <c r="G42" s="1207"/>
      <c r="H42" s="1208"/>
      <c r="I42" s="86">
        <v>693</v>
      </c>
      <c r="J42" s="87">
        <v>682</v>
      </c>
      <c r="K42" s="87">
        <v>661</v>
      </c>
      <c r="L42" s="87">
        <v>633</v>
      </c>
      <c r="M42" s="88">
        <v>749</v>
      </c>
    </row>
    <row r="43" spans="2:13" ht="27.75" customHeight="1" x14ac:dyDescent="0.15">
      <c r="B43" s="1203"/>
      <c r="C43" s="1204"/>
      <c r="D43" s="85"/>
      <c r="E43" s="1207" t="s">
        <v>27</v>
      </c>
      <c r="F43" s="1207"/>
      <c r="G43" s="1207"/>
      <c r="H43" s="1208"/>
      <c r="I43" s="86">
        <v>1547</v>
      </c>
      <c r="J43" s="87">
        <v>1406</v>
      </c>
      <c r="K43" s="87">
        <v>1326</v>
      </c>
      <c r="L43" s="87">
        <v>1382</v>
      </c>
      <c r="M43" s="88">
        <v>1491</v>
      </c>
    </row>
    <row r="44" spans="2:13" ht="27.75" customHeight="1" x14ac:dyDescent="0.15">
      <c r="B44" s="1203"/>
      <c r="C44" s="1204"/>
      <c r="D44" s="85"/>
      <c r="E44" s="1207" t="s">
        <v>28</v>
      </c>
      <c r="F44" s="1207"/>
      <c r="G44" s="1207"/>
      <c r="H44" s="1208"/>
      <c r="I44" s="86">
        <v>79</v>
      </c>
      <c r="J44" s="87">
        <v>2586</v>
      </c>
      <c r="K44" s="87">
        <v>2835</v>
      </c>
      <c r="L44" s="87">
        <v>3121</v>
      </c>
      <c r="M44" s="88">
        <v>4128</v>
      </c>
    </row>
    <row r="45" spans="2:13" ht="27.75" customHeight="1" x14ac:dyDescent="0.15">
      <c r="B45" s="1203"/>
      <c r="C45" s="1204"/>
      <c r="D45" s="85"/>
      <c r="E45" s="1207" t="s">
        <v>29</v>
      </c>
      <c r="F45" s="1207"/>
      <c r="G45" s="1207"/>
      <c r="H45" s="1208"/>
      <c r="I45" s="86">
        <v>3243</v>
      </c>
      <c r="J45" s="87">
        <v>2923</v>
      </c>
      <c r="K45" s="87">
        <v>2722</v>
      </c>
      <c r="L45" s="87">
        <v>2611</v>
      </c>
      <c r="M45" s="88">
        <v>2602</v>
      </c>
    </row>
    <row r="46" spans="2:13" ht="27.75" customHeight="1" x14ac:dyDescent="0.15">
      <c r="B46" s="1203"/>
      <c r="C46" s="1204"/>
      <c r="D46" s="89"/>
      <c r="E46" s="1207" t="s">
        <v>30</v>
      </c>
      <c r="F46" s="1207"/>
      <c r="G46" s="1207"/>
      <c r="H46" s="1208"/>
      <c r="I46" s="86">
        <v>156</v>
      </c>
      <c r="J46" s="87">
        <v>116</v>
      </c>
      <c r="K46" s="87">
        <v>80</v>
      </c>
      <c r="L46" s="87">
        <v>54</v>
      </c>
      <c r="M46" s="88">
        <v>29</v>
      </c>
    </row>
    <row r="47" spans="2:13" ht="27.75" customHeight="1" x14ac:dyDescent="0.15">
      <c r="B47" s="1203"/>
      <c r="C47" s="1204"/>
      <c r="D47" s="90"/>
      <c r="E47" s="1217" t="s">
        <v>31</v>
      </c>
      <c r="F47" s="1218"/>
      <c r="G47" s="1218"/>
      <c r="H47" s="1219"/>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5"/>
      <c r="C49" s="1206"/>
      <c r="D49" s="85"/>
      <c r="E49" s="1207" t="s">
        <v>33</v>
      </c>
      <c r="F49" s="1207"/>
      <c r="G49" s="1207"/>
      <c r="H49" s="1208"/>
      <c r="I49" s="86" t="s">
        <v>477</v>
      </c>
      <c r="J49" s="87" t="s">
        <v>477</v>
      </c>
      <c r="K49" s="87">
        <v>1</v>
      </c>
      <c r="L49" s="87" t="s">
        <v>477</v>
      </c>
      <c r="M49" s="88" t="s">
        <v>477</v>
      </c>
    </row>
    <row r="50" spans="2:13" ht="27.75" customHeight="1" x14ac:dyDescent="0.15">
      <c r="B50" s="1201" t="s">
        <v>34</v>
      </c>
      <c r="C50" s="1202"/>
      <c r="D50" s="91"/>
      <c r="E50" s="1207" t="s">
        <v>35</v>
      </c>
      <c r="F50" s="1207"/>
      <c r="G50" s="1207"/>
      <c r="H50" s="1208"/>
      <c r="I50" s="86">
        <v>547</v>
      </c>
      <c r="J50" s="87">
        <v>766</v>
      </c>
      <c r="K50" s="87">
        <v>786</v>
      </c>
      <c r="L50" s="87">
        <v>1256</v>
      </c>
      <c r="M50" s="88">
        <v>1913</v>
      </c>
    </row>
    <row r="51" spans="2:13" ht="27.75" customHeight="1" x14ac:dyDescent="0.15">
      <c r="B51" s="1203"/>
      <c r="C51" s="1204"/>
      <c r="D51" s="85"/>
      <c r="E51" s="1207" t="s">
        <v>36</v>
      </c>
      <c r="F51" s="1207"/>
      <c r="G51" s="1207"/>
      <c r="H51" s="1208"/>
      <c r="I51" s="86">
        <v>1225</v>
      </c>
      <c r="J51" s="87">
        <v>2955</v>
      </c>
      <c r="K51" s="87">
        <v>3701</v>
      </c>
      <c r="L51" s="87">
        <v>4432</v>
      </c>
      <c r="M51" s="88">
        <v>5599</v>
      </c>
    </row>
    <row r="52" spans="2:13" ht="27.75" customHeight="1" x14ac:dyDescent="0.15">
      <c r="B52" s="1205"/>
      <c r="C52" s="1206"/>
      <c r="D52" s="85"/>
      <c r="E52" s="1207" t="s">
        <v>37</v>
      </c>
      <c r="F52" s="1207"/>
      <c r="G52" s="1207"/>
      <c r="H52" s="1208"/>
      <c r="I52" s="86">
        <v>7125</v>
      </c>
      <c r="J52" s="87">
        <v>7876</v>
      </c>
      <c r="K52" s="87">
        <v>8086</v>
      </c>
      <c r="L52" s="87">
        <v>8522</v>
      </c>
      <c r="M52" s="88">
        <v>8747</v>
      </c>
    </row>
    <row r="53" spans="2:13" ht="27.75" customHeight="1" thickBot="1" x14ac:dyDescent="0.2">
      <c r="B53" s="1209" t="s">
        <v>21</v>
      </c>
      <c r="C53" s="1210"/>
      <c r="D53" s="92"/>
      <c r="E53" s="1211" t="s">
        <v>38</v>
      </c>
      <c r="F53" s="1211"/>
      <c r="G53" s="1211"/>
      <c r="H53" s="1212"/>
      <c r="I53" s="93">
        <v>4555</v>
      </c>
      <c r="J53" s="94">
        <v>3909</v>
      </c>
      <c r="K53" s="94">
        <v>2999</v>
      </c>
      <c r="L53" s="94">
        <v>1845</v>
      </c>
      <c r="M53" s="95">
        <v>1010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4"/>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3"/>
      <c r="H50" s="1244"/>
      <c r="I50" s="1244"/>
      <c r="J50" s="1245"/>
      <c r="K50" s="356" t="s">
        <v>517</v>
      </c>
      <c r="L50" s="356" t="s">
        <v>518</v>
      </c>
      <c r="M50" s="356" t="s">
        <v>519</v>
      </c>
      <c r="N50" s="356" t="s">
        <v>520</v>
      </c>
      <c r="O50" s="356" t="s">
        <v>521</v>
      </c>
    </row>
    <row r="51" spans="1:17" x14ac:dyDescent="0.15">
      <c r="B51" s="250"/>
      <c r="C51" s="246"/>
      <c r="D51" s="246"/>
      <c r="E51" s="246"/>
      <c r="F51" s="246"/>
      <c r="G51" s="1246" t="s">
        <v>556</v>
      </c>
      <c r="H51" s="1247"/>
      <c r="I51" s="1252" t="s">
        <v>557</v>
      </c>
      <c r="J51" s="1252"/>
      <c r="K51" s="1254"/>
      <c r="L51" s="1254"/>
      <c r="M51" s="1254"/>
      <c r="N51" s="1254"/>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563</v>
      </c>
      <c r="J53" s="1232"/>
      <c r="K53" s="1255"/>
      <c r="L53" s="1255"/>
      <c r="M53" s="1255"/>
      <c r="N53" s="1255"/>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558</v>
      </c>
      <c r="H55" s="1227"/>
      <c r="I55" s="1232" t="s">
        <v>557</v>
      </c>
      <c r="J55" s="1232"/>
      <c r="K55" s="1254"/>
      <c r="L55" s="1254"/>
      <c r="M55" s="1254"/>
      <c r="N55" s="1254"/>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563</v>
      </c>
      <c r="J57" s="1222"/>
      <c r="K57" s="1255"/>
      <c r="L57" s="1255"/>
      <c r="M57" s="1255"/>
      <c r="N57" s="1255"/>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4" t="s">
        <v>562</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3"/>
      <c r="H72" s="1244"/>
      <c r="I72" s="1244"/>
      <c r="J72" s="1245"/>
      <c r="K72" s="356" t="s">
        <v>517</v>
      </c>
      <c r="L72" s="356" t="s">
        <v>518</v>
      </c>
      <c r="M72" s="356" t="s">
        <v>519</v>
      </c>
      <c r="N72" s="356" t="s">
        <v>520</v>
      </c>
      <c r="O72" s="356" t="s">
        <v>521</v>
      </c>
    </row>
    <row r="73" spans="2:30" x14ac:dyDescent="0.15">
      <c r="B73" s="250"/>
      <c r="C73" s="246"/>
      <c r="D73" s="246"/>
      <c r="E73" s="246"/>
      <c r="F73" s="246"/>
      <c r="G73" s="1246" t="s">
        <v>556</v>
      </c>
      <c r="H73" s="1247"/>
      <c r="I73" s="1252" t="s">
        <v>557</v>
      </c>
      <c r="J73" s="1252"/>
      <c r="K73" s="1233">
        <v>94.7</v>
      </c>
      <c r="L73" s="1233">
        <v>80.5</v>
      </c>
      <c r="M73" s="1220">
        <v>62.4</v>
      </c>
      <c r="N73" s="1220">
        <v>37.1</v>
      </c>
      <c r="O73" s="1220">
        <v>20.5</v>
      </c>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561</v>
      </c>
      <c r="J75" s="1232"/>
      <c r="K75" s="1224">
        <v>6.6</v>
      </c>
      <c r="L75" s="1224">
        <v>5.2</v>
      </c>
      <c r="M75" s="1224">
        <v>3.1</v>
      </c>
      <c r="N75" s="1224">
        <v>1.6</v>
      </c>
      <c r="O75" s="1224">
        <v>0.7</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558</v>
      </c>
      <c r="H77" s="1227"/>
      <c r="I77" s="1232" t="s">
        <v>557</v>
      </c>
      <c r="J77" s="1232"/>
      <c r="K77" s="1233">
        <v>30.7</v>
      </c>
      <c r="L77" s="1233">
        <v>22.3</v>
      </c>
      <c r="M77" s="1220">
        <v>20.3</v>
      </c>
      <c r="N77" s="1220">
        <v>13</v>
      </c>
      <c r="O77" s="1220">
        <v>21</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561</v>
      </c>
      <c r="J79" s="1222"/>
      <c r="K79" s="1223">
        <v>9.1999999999999993</v>
      </c>
      <c r="L79" s="1223">
        <v>8.5</v>
      </c>
      <c r="M79" s="1223">
        <v>7.7</v>
      </c>
      <c r="N79" s="1223">
        <v>6.8</v>
      </c>
      <c r="O79" s="1223">
        <v>6.8</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60779</v>
      </c>
      <c r="E3" s="118"/>
      <c r="F3" s="119">
        <v>46819</v>
      </c>
      <c r="G3" s="120"/>
      <c r="H3" s="121"/>
    </row>
    <row r="4" spans="1:8" x14ac:dyDescent="0.15">
      <c r="A4" s="122"/>
      <c r="B4" s="123"/>
      <c r="C4" s="124"/>
      <c r="D4" s="125">
        <v>50974</v>
      </c>
      <c r="E4" s="126"/>
      <c r="F4" s="127">
        <v>24121</v>
      </c>
      <c r="G4" s="128"/>
      <c r="H4" s="129"/>
    </row>
    <row r="5" spans="1:8" x14ac:dyDescent="0.15">
      <c r="A5" s="110" t="s">
        <v>511</v>
      </c>
      <c r="B5" s="115"/>
      <c r="C5" s="116"/>
      <c r="D5" s="117">
        <v>21758</v>
      </c>
      <c r="E5" s="118"/>
      <c r="F5" s="119">
        <v>53270</v>
      </c>
      <c r="G5" s="120"/>
      <c r="H5" s="121"/>
    </row>
    <row r="6" spans="1:8" x14ac:dyDescent="0.15">
      <c r="A6" s="122"/>
      <c r="B6" s="123"/>
      <c r="C6" s="124"/>
      <c r="D6" s="125">
        <v>16211</v>
      </c>
      <c r="E6" s="126"/>
      <c r="F6" s="127">
        <v>24316</v>
      </c>
      <c r="G6" s="128"/>
      <c r="H6" s="129"/>
    </row>
    <row r="7" spans="1:8" x14ac:dyDescent="0.15">
      <c r="A7" s="110" t="s">
        <v>512</v>
      </c>
      <c r="B7" s="115"/>
      <c r="C7" s="116"/>
      <c r="D7" s="117">
        <v>30980</v>
      </c>
      <c r="E7" s="118"/>
      <c r="F7" s="119">
        <v>53292</v>
      </c>
      <c r="G7" s="120"/>
      <c r="H7" s="121"/>
    </row>
    <row r="8" spans="1:8" x14ac:dyDescent="0.15">
      <c r="A8" s="122"/>
      <c r="B8" s="123"/>
      <c r="C8" s="124"/>
      <c r="D8" s="125">
        <v>25484</v>
      </c>
      <c r="E8" s="126"/>
      <c r="F8" s="127">
        <v>28900</v>
      </c>
      <c r="G8" s="128"/>
      <c r="H8" s="129"/>
    </row>
    <row r="9" spans="1:8" x14ac:dyDescent="0.15">
      <c r="A9" s="110" t="s">
        <v>513</v>
      </c>
      <c r="B9" s="115"/>
      <c r="C9" s="116"/>
      <c r="D9" s="117">
        <v>40194</v>
      </c>
      <c r="E9" s="118"/>
      <c r="F9" s="119">
        <v>49919</v>
      </c>
      <c r="G9" s="120"/>
      <c r="H9" s="121"/>
    </row>
    <row r="10" spans="1:8" x14ac:dyDescent="0.15">
      <c r="A10" s="122"/>
      <c r="B10" s="123"/>
      <c r="C10" s="124"/>
      <c r="D10" s="125">
        <v>24529</v>
      </c>
      <c r="E10" s="126"/>
      <c r="F10" s="127">
        <v>26398</v>
      </c>
      <c r="G10" s="128"/>
      <c r="H10" s="129"/>
    </row>
    <row r="11" spans="1:8" x14ac:dyDescent="0.15">
      <c r="A11" s="110" t="s">
        <v>514</v>
      </c>
      <c r="B11" s="115"/>
      <c r="C11" s="116"/>
      <c r="D11" s="117">
        <v>30777</v>
      </c>
      <c r="E11" s="118"/>
      <c r="F11" s="119">
        <v>47738</v>
      </c>
      <c r="G11" s="120"/>
      <c r="H11" s="121"/>
    </row>
    <row r="12" spans="1:8" x14ac:dyDescent="0.15">
      <c r="A12" s="122"/>
      <c r="B12" s="123"/>
      <c r="C12" s="130"/>
      <c r="D12" s="125">
        <v>21264</v>
      </c>
      <c r="E12" s="126"/>
      <c r="F12" s="127">
        <v>24937</v>
      </c>
      <c r="G12" s="128"/>
      <c r="H12" s="129"/>
    </row>
    <row r="13" spans="1:8" x14ac:dyDescent="0.15">
      <c r="A13" s="110"/>
      <c r="B13" s="115"/>
      <c r="C13" s="131"/>
      <c r="D13" s="132">
        <v>36898</v>
      </c>
      <c r="E13" s="133"/>
      <c r="F13" s="134">
        <v>50208</v>
      </c>
      <c r="G13" s="135"/>
      <c r="H13" s="121"/>
    </row>
    <row r="14" spans="1:8" x14ac:dyDescent="0.15">
      <c r="A14" s="122"/>
      <c r="B14" s="123"/>
      <c r="C14" s="124"/>
      <c r="D14" s="125">
        <v>27692</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4.78</v>
      </c>
      <c r="C19" s="136">
        <f>ROUND(VALUE(SUBSTITUTE(実質収支比率等に係る経年分析!G$48,"▲","-")),2)</f>
        <v>8.44</v>
      </c>
      <c r="D19" s="136">
        <f>ROUND(VALUE(SUBSTITUTE(実質収支比率等に係る経年分析!H$48,"▲","-")),2)</f>
        <v>6.81</v>
      </c>
      <c r="E19" s="136">
        <f>ROUND(VALUE(SUBSTITUTE(実質収支比率等に係る経年分析!I$48,"▲","-")),2)</f>
        <v>8.35</v>
      </c>
      <c r="F19" s="136">
        <f>ROUND(VALUE(SUBSTITUTE(実質収支比率等に係る経年分析!J$48,"▲","-")),2)</f>
        <v>7.65</v>
      </c>
    </row>
    <row r="20" spans="1:11" x14ac:dyDescent="0.15">
      <c r="A20" s="136" t="s">
        <v>43</v>
      </c>
      <c r="B20" s="136">
        <f>ROUND(VALUE(SUBSTITUTE(実質収支比率等に係る経年分析!F$47,"▲","-")),2)</f>
        <v>5.48</v>
      </c>
      <c r="C20" s="136">
        <f>ROUND(VALUE(SUBSTITUTE(実質収支比率等に係る経年分析!G$47,"▲","-")),2)</f>
        <v>9.11</v>
      </c>
      <c r="D20" s="136">
        <f>ROUND(VALUE(SUBSTITUTE(実質収支比率等に係る経年分析!H$47,"▲","-")),2)</f>
        <v>9.18</v>
      </c>
      <c r="E20" s="136">
        <f>ROUND(VALUE(SUBSTITUTE(実質収支比率等に係る経年分析!I$47,"▲","-")),2)</f>
        <v>13.45</v>
      </c>
      <c r="F20" s="136">
        <f>ROUND(VALUE(SUBSTITUTE(実質収支比率等に係る経年分析!J$47,"▲","-")),2)</f>
        <v>14.5</v>
      </c>
    </row>
    <row r="21" spans="1:11" x14ac:dyDescent="0.15">
      <c r="A21" s="136" t="s">
        <v>44</v>
      </c>
      <c r="B21" s="136">
        <f>IF(ISNUMBER(VALUE(SUBSTITUTE(実質収支比率等に係る経年分析!F$49,"▲","-"))),ROUND(VALUE(SUBSTITUTE(実質収支比率等に係る経年分析!F$49,"▲","-")),2),NA())</f>
        <v>1.84</v>
      </c>
      <c r="C21" s="136">
        <f>IF(ISNUMBER(VALUE(SUBSTITUTE(実質収支比率等に係る経年分析!G$49,"▲","-"))),ROUND(VALUE(SUBSTITUTE(実質収支比率等に係る経年分析!G$49,"▲","-")),2),NA())</f>
        <v>7.32</v>
      </c>
      <c r="D21" s="136">
        <f>IF(ISNUMBER(VALUE(SUBSTITUTE(実質収支比率等に係る経年分析!H$49,"▲","-"))),ROUND(VALUE(SUBSTITUTE(実質収支比率等に係る経年分析!H$49,"▲","-")),2),NA())</f>
        <v>-1.68</v>
      </c>
      <c r="E21" s="136">
        <f>IF(ISNUMBER(VALUE(SUBSTITUTE(実質収支比率等に係る経年分析!I$49,"▲","-"))),ROUND(VALUE(SUBSTITUTE(実質収支比率等に係る経年分析!I$49,"▲","-")),2),NA())</f>
        <v>6.18</v>
      </c>
      <c r="F21" s="136">
        <f>IF(ISNUMBER(VALUE(SUBSTITUTE(実質収支比率等に係る経年分析!J$49,"▲","-"))),ROUND(VALUE(SUBSTITUTE(実質収支比率等に係る経年分析!J$49,"▲","-")),2),NA())</f>
        <v>0.12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介護保険事業特別会計（介護サービス事業勘定）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f>IF(ROUND(VALUE(SUBSTITUTE(連結実質赤字比率に係る赤字・黒字の構成分析!G$40,"▲", "-")), 2) &lt; 0, ABS(ROUND(VALUE(SUBSTITUTE(連結実質赤字比率に係る赤字・黒字の構成分析!G$40,"▲", "-")), 2)), NA())</f>
        <v>0.05</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0.94</v>
      </c>
    </row>
    <row r="32" spans="1:11" x14ac:dyDescent="0.15">
      <c r="A32" s="137" t="str">
        <f>IF(連結実質赤字比率に係る赤字・黒字の構成分析!C$38="",NA(),連結実質赤字比率に係る赤字・黒字の構成分析!C$38)</f>
        <v>介護保険事業特別会計（保険事業勘定）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1.01</v>
      </c>
    </row>
    <row r="33" spans="1:16" x14ac:dyDescent="0.15">
      <c r="A33" s="137" t="str">
        <f>IF(連結実質赤字比率に係る赤字・黒字の構成分析!C$37="",NA(),連結実質赤字比率に係る赤字・黒字の構成分析!C$37)</f>
        <v>温泉事業会計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1.95</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5.52</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8.2899999999999991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8.0399999999999991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7.53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4.7699999999999996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959</v>
      </c>
      <c r="E42" s="138"/>
      <c r="F42" s="138"/>
      <c r="G42" s="138">
        <f>'実質公債費比率（分子）の構造'!L$52</f>
        <v>920</v>
      </c>
      <c r="H42" s="138"/>
      <c r="I42" s="138"/>
      <c r="J42" s="138">
        <f>'実質公債費比率（分子）の構造'!M$52</f>
        <v>941</v>
      </c>
      <c r="K42" s="138"/>
      <c r="L42" s="138"/>
      <c r="M42" s="138">
        <f>'実質公債費比率（分子）の構造'!N$52</f>
        <v>915</v>
      </c>
      <c r="N42" s="138"/>
      <c r="O42" s="138"/>
      <c r="P42" s="138">
        <f>'実質公債費比率（分子）の構造'!O$52</f>
        <v>872</v>
      </c>
    </row>
    <row r="43" spans="1:16" x14ac:dyDescent="0.15">
      <c r="A43" s="138" t="s">
        <v>52</v>
      </c>
      <c r="B43" s="138">
        <f>'実質公債費比率（分子）の構造'!K$51</f>
        <v>2</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11</v>
      </c>
      <c r="C44" s="138"/>
      <c r="D44" s="138"/>
      <c r="E44" s="138">
        <f>'実質公債費比率（分子）の構造'!L$50</f>
        <v>11</v>
      </c>
      <c r="F44" s="138"/>
      <c r="G44" s="138"/>
      <c r="H44" s="138">
        <f>'実質公債費比率（分子）の構造'!M$50</f>
        <v>22</v>
      </c>
      <c r="I44" s="138"/>
      <c r="J44" s="138"/>
      <c r="K44" s="138">
        <f>'実質公債費比率（分子）の構造'!N$50</f>
        <v>28</v>
      </c>
      <c r="L44" s="138"/>
      <c r="M44" s="138"/>
      <c r="N44" s="138">
        <f>'実質公債費比率（分子）の構造'!O$50</f>
        <v>18</v>
      </c>
      <c r="O44" s="138"/>
      <c r="P44" s="138"/>
    </row>
    <row r="45" spans="1:16" x14ac:dyDescent="0.15">
      <c r="A45" s="138" t="s">
        <v>54</v>
      </c>
      <c r="B45" s="138">
        <f>'実質公債費比率（分子）の構造'!K$49</f>
        <v>55</v>
      </c>
      <c r="C45" s="138"/>
      <c r="D45" s="138"/>
      <c r="E45" s="138">
        <f>'実質公債費比率（分子）の構造'!L$49</f>
        <v>1</v>
      </c>
      <c r="F45" s="138"/>
      <c r="G45" s="138"/>
      <c r="H45" s="138">
        <f>'実質公債費比率（分子）の構造'!M$49</f>
        <v>18</v>
      </c>
      <c r="I45" s="138"/>
      <c r="J45" s="138"/>
      <c r="K45" s="138">
        <f>'実質公債費比率（分子）の構造'!N$49</f>
        <v>20</v>
      </c>
      <c r="L45" s="138"/>
      <c r="M45" s="138"/>
      <c r="N45" s="138">
        <f>'実質公債費比率（分子）の構造'!O$49</f>
        <v>27</v>
      </c>
      <c r="O45" s="138"/>
      <c r="P45" s="138"/>
    </row>
    <row r="46" spans="1:16" x14ac:dyDescent="0.15">
      <c r="A46" s="138" t="s">
        <v>55</v>
      </c>
      <c r="B46" s="138">
        <f>'実質公債費比率（分子）の構造'!K$48</f>
        <v>179</v>
      </c>
      <c r="C46" s="138"/>
      <c r="D46" s="138"/>
      <c r="E46" s="138">
        <f>'実質公債費比率（分子）の構造'!L$48</f>
        <v>163</v>
      </c>
      <c r="F46" s="138"/>
      <c r="G46" s="138"/>
      <c r="H46" s="138">
        <f>'実質公債費比率（分子）の構造'!M$48</f>
        <v>133</v>
      </c>
      <c r="I46" s="138"/>
      <c r="J46" s="138"/>
      <c r="K46" s="138">
        <f>'実質公債費比率（分子）の構造'!N$48</f>
        <v>144</v>
      </c>
      <c r="L46" s="138"/>
      <c r="M46" s="138"/>
      <c r="N46" s="138">
        <f>'実質公債費比率（分子）の構造'!O$48</f>
        <v>152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947</v>
      </c>
      <c r="C49" s="138"/>
      <c r="D49" s="138"/>
      <c r="E49" s="138">
        <f>'実質公債費比率（分子）の構造'!L$45</f>
        <v>922</v>
      </c>
      <c r="F49" s="138"/>
      <c r="G49" s="138"/>
      <c r="H49" s="138">
        <f>'実質公債費比率（分子）の構造'!M$45</f>
        <v>808</v>
      </c>
      <c r="I49" s="138"/>
      <c r="J49" s="138"/>
      <c r="K49" s="138">
        <f>'実質公債費比率（分子）の構造'!N$45</f>
        <v>744</v>
      </c>
      <c r="L49" s="138"/>
      <c r="M49" s="138"/>
      <c r="N49" s="138">
        <f>'実質公債費比率（分子）の構造'!O$45</f>
        <v>717</v>
      </c>
      <c r="O49" s="138"/>
      <c r="P49" s="138"/>
    </row>
    <row r="50" spans="1:16" x14ac:dyDescent="0.15">
      <c r="A50" s="138" t="s">
        <v>59</v>
      </c>
      <c r="B50" s="138" t="e">
        <f>NA()</f>
        <v>#N/A</v>
      </c>
      <c r="C50" s="138">
        <f>IF(ISNUMBER('実質公債費比率（分子）の構造'!K$53),'実質公債費比率（分子）の構造'!K$53,NA())</f>
        <v>235</v>
      </c>
      <c r="D50" s="138" t="e">
        <f>NA()</f>
        <v>#N/A</v>
      </c>
      <c r="E50" s="138" t="e">
        <f>NA()</f>
        <v>#N/A</v>
      </c>
      <c r="F50" s="138">
        <f>IF(ISNUMBER('実質公債費比率（分子）の構造'!L$53),'実質公債費比率（分子）の構造'!L$53,NA())</f>
        <v>178</v>
      </c>
      <c r="G50" s="138" t="e">
        <f>NA()</f>
        <v>#N/A</v>
      </c>
      <c r="H50" s="138" t="e">
        <f>NA()</f>
        <v>#N/A</v>
      </c>
      <c r="I50" s="138">
        <f>IF(ISNUMBER('実質公債費比率（分子）の構造'!M$53),'実質公債費比率（分子）の構造'!M$53,NA())</f>
        <v>41</v>
      </c>
      <c r="J50" s="138" t="e">
        <f>NA()</f>
        <v>#N/A</v>
      </c>
      <c r="K50" s="138" t="e">
        <f>NA()</f>
        <v>#N/A</v>
      </c>
      <c r="L50" s="138">
        <f>IF(ISNUMBER('実質公債費比率（分子）の構造'!N$53),'実質公債費比率（分子）の構造'!N$53,NA())</f>
        <v>21</v>
      </c>
      <c r="M50" s="138" t="e">
        <f>NA()</f>
        <v>#N/A</v>
      </c>
      <c r="N50" s="138" t="e">
        <f>NA()</f>
        <v>#N/A</v>
      </c>
      <c r="O50" s="138">
        <f>IF(ISNUMBER('実質公債費比率（分子）の構造'!O$53),'実質公債費比率（分子）の構造'!O$53,NA())</f>
        <v>42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7125</v>
      </c>
      <c r="E56" s="137"/>
      <c r="F56" s="137"/>
      <c r="G56" s="137">
        <f>'将来負担比率（分子）の構造'!J$52</f>
        <v>7876</v>
      </c>
      <c r="H56" s="137"/>
      <c r="I56" s="137"/>
      <c r="J56" s="137">
        <f>'将来負担比率（分子）の構造'!K$52</f>
        <v>8086</v>
      </c>
      <c r="K56" s="137"/>
      <c r="L56" s="137"/>
      <c r="M56" s="137">
        <f>'将来負担比率（分子）の構造'!L$52</f>
        <v>8522</v>
      </c>
      <c r="N56" s="137"/>
      <c r="O56" s="137"/>
      <c r="P56" s="137">
        <f>'将来負担比率（分子）の構造'!M$52</f>
        <v>8747</v>
      </c>
    </row>
    <row r="57" spans="1:16" x14ac:dyDescent="0.15">
      <c r="A57" s="137" t="s">
        <v>36</v>
      </c>
      <c r="B57" s="137"/>
      <c r="C57" s="137"/>
      <c r="D57" s="137">
        <f>'将来負担比率（分子）の構造'!I$51</f>
        <v>1225</v>
      </c>
      <c r="E57" s="137"/>
      <c r="F57" s="137"/>
      <c r="G57" s="137">
        <f>'将来負担比率（分子）の構造'!J$51</f>
        <v>2955</v>
      </c>
      <c r="H57" s="137"/>
      <c r="I57" s="137"/>
      <c r="J57" s="137">
        <f>'将来負担比率（分子）の構造'!K$51</f>
        <v>3701</v>
      </c>
      <c r="K57" s="137"/>
      <c r="L57" s="137"/>
      <c r="M57" s="137">
        <f>'将来負担比率（分子）の構造'!L$51</f>
        <v>4432</v>
      </c>
      <c r="N57" s="137"/>
      <c r="O57" s="137"/>
      <c r="P57" s="137">
        <f>'将来負担比率（分子）の構造'!M$51</f>
        <v>5599</v>
      </c>
    </row>
    <row r="58" spans="1:16" x14ac:dyDescent="0.15">
      <c r="A58" s="137" t="s">
        <v>35</v>
      </c>
      <c r="B58" s="137"/>
      <c r="C58" s="137"/>
      <c r="D58" s="137">
        <f>'将来負担比率（分子）の構造'!I$50</f>
        <v>547</v>
      </c>
      <c r="E58" s="137"/>
      <c r="F58" s="137"/>
      <c r="G58" s="137">
        <f>'将来負担比率（分子）の構造'!J$50</f>
        <v>766</v>
      </c>
      <c r="H58" s="137"/>
      <c r="I58" s="137"/>
      <c r="J58" s="137">
        <f>'将来負担比率（分子）の構造'!K$50</f>
        <v>786</v>
      </c>
      <c r="K58" s="137"/>
      <c r="L58" s="137"/>
      <c r="M58" s="137">
        <f>'将来負担比率（分子）の構造'!L$50</f>
        <v>1256</v>
      </c>
      <c r="N58" s="137"/>
      <c r="O58" s="137"/>
      <c r="P58" s="137">
        <f>'将来負担比率（分子）の構造'!M$50</f>
        <v>1913</v>
      </c>
    </row>
    <row r="59" spans="1:16" x14ac:dyDescent="0.15">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156</v>
      </c>
      <c r="C61" s="137"/>
      <c r="D61" s="137"/>
      <c r="E61" s="137">
        <f>'将来負担比率（分子）の構造'!J$46</f>
        <v>116</v>
      </c>
      <c r="F61" s="137"/>
      <c r="G61" s="137"/>
      <c r="H61" s="137">
        <f>'将来負担比率（分子）の構造'!K$46</f>
        <v>80</v>
      </c>
      <c r="I61" s="137"/>
      <c r="J61" s="137"/>
      <c r="K61" s="137">
        <f>'将来負担比率（分子）の構造'!L$46</f>
        <v>54</v>
      </c>
      <c r="L61" s="137"/>
      <c r="M61" s="137"/>
      <c r="N61" s="137">
        <f>'将来負担比率（分子）の構造'!M$46</f>
        <v>29</v>
      </c>
      <c r="O61" s="137"/>
      <c r="P61" s="137"/>
    </row>
    <row r="62" spans="1:16" x14ac:dyDescent="0.15">
      <c r="A62" s="137" t="s">
        <v>29</v>
      </c>
      <c r="B62" s="137">
        <f>'将来負担比率（分子）の構造'!I$45</f>
        <v>3243</v>
      </c>
      <c r="C62" s="137"/>
      <c r="D62" s="137"/>
      <c r="E62" s="137">
        <f>'将来負担比率（分子）の構造'!J$45</f>
        <v>2923</v>
      </c>
      <c r="F62" s="137"/>
      <c r="G62" s="137"/>
      <c r="H62" s="137">
        <f>'将来負担比率（分子）の構造'!K$45</f>
        <v>2722</v>
      </c>
      <c r="I62" s="137"/>
      <c r="J62" s="137"/>
      <c r="K62" s="137">
        <f>'将来負担比率（分子）の構造'!L$45</f>
        <v>2611</v>
      </c>
      <c r="L62" s="137"/>
      <c r="M62" s="137"/>
      <c r="N62" s="137">
        <f>'将来負担比率（分子）の構造'!M$45</f>
        <v>2602</v>
      </c>
      <c r="O62" s="137"/>
      <c r="P62" s="137"/>
    </row>
    <row r="63" spans="1:16" x14ac:dyDescent="0.15">
      <c r="A63" s="137" t="s">
        <v>28</v>
      </c>
      <c r="B63" s="137">
        <f>'将来負担比率（分子）の構造'!I$44</f>
        <v>79</v>
      </c>
      <c r="C63" s="137"/>
      <c r="D63" s="137"/>
      <c r="E63" s="137">
        <f>'将来負担比率（分子）の構造'!J$44</f>
        <v>2586</v>
      </c>
      <c r="F63" s="137"/>
      <c r="G63" s="137"/>
      <c r="H63" s="137">
        <f>'将来負担比率（分子）の構造'!K$44</f>
        <v>2835</v>
      </c>
      <c r="I63" s="137"/>
      <c r="J63" s="137"/>
      <c r="K63" s="137">
        <f>'将来負担比率（分子）の構造'!L$44</f>
        <v>3121</v>
      </c>
      <c r="L63" s="137"/>
      <c r="M63" s="137"/>
      <c r="N63" s="137">
        <f>'将来負担比率（分子）の構造'!M$44</f>
        <v>4128</v>
      </c>
      <c r="O63" s="137"/>
      <c r="P63" s="137"/>
    </row>
    <row r="64" spans="1:16" x14ac:dyDescent="0.15">
      <c r="A64" s="137" t="s">
        <v>27</v>
      </c>
      <c r="B64" s="137">
        <f>'将来負担比率（分子）の構造'!I$43</f>
        <v>1547</v>
      </c>
      <c r="C64" s="137"/>
      <c r="D64" s="137"/>
      <c r="E64" s="137">
        <f>'将来負担比率（分子）の構造'!J$43</f>
        <v>1406</v>
      </c>
      <c r="F64" s="137"/>
      <c r="G64" s="137"/>
      <c r="H64" s="137">
        <f>'将来負担比率（分子）の構造'!K$43</f>
        <v>1326</v>
      </c>
      <c r="I64" s="137"/>
      <c r="J64" s="137"/>
      <c r="K64" s="137">
        <f>'将来負担比率（分子）の構造'!L$43</f>
        <v>1382</v>
      </c>
      <c r="L64" s="137"/>
      <c r="M64" s="137"/>
      <c r="N64" s="137">
        <f>'将来負担比率（分子）の構造'!M$43</f>
        <v>1491</v>
      </c>
      <c r="O64" s="137"/>
      <c r="P64" s="137"/>
    </row>
    <row r="65" spans="1:16" x14ac:dyDescent="0.15">
      <c r="A65" s="137" t="s">
        <v>26</v>
      </c>
      <c r="B65" s="137">
        <f>'将来負担比率（分子）の構造'!I$42</f>
        <v>693</v>
      </c>
      <c r="C65" s="137"/>
      <c r="D65" s="137"/>
      <c r="E65" s="137">
        <f>'将来負担比率（分子）の構造'!J$42</f>
        <v>682</v>
      </c>
      <c r="F65" s="137"/>
      <c r="G65" s="137"/>
      <c r="H65" s="137">
        <f>'将来負担比率（分子）の構造'!K$42</f>
        <v>661</v>
      </c>
      <c r="I65" s="137"/>
      <c r="J65" s="137"/>
      <c r="K65" s="137">
        <f>'将来負担比率（分子）の構造'!L$42</f>
        <v>633</v>
      </c>
      <c r="L65" s="137"/>
      <c r="M65" s="137"/>
      <c r="N65" s="137">
        <f>'将来負担比率（分子）の構造'!M$42</f>
        <v>749</v>
      </c>
      <c r="O65" s="137"/>
      <c r="P65" s="137"/>
    </row>
    <row r="66" spans="1:16" x14ac:dyDescent="0.15">
      <c r="A66" s="137" t="s">
        <v>25</v>
      </c>
      <c r="B66" s="137">
        <f>'将来負担比率（分子）の構造'!I$41</f>
        <v>7732</v>
      </c>
      <c r="C66" s="137"/>
      <c r="D66" s="137"/>
      <c r="E66" s="137">
        <f>'将来負担比率（分子）の構造'!J$41</f>
        <v>7793</v>
      </c>
      <c r="F66" s="137"/>
      <c r="G66" s="137"/>
      <c r="H66" s="137">
        <f>'将来負担比率（分子）の構造'!K$41</f>
        <v>7949</v>
      </c>
      <c r="I66" s="137"/>
      <c r="J66" s="137"/>
      <c r="K66" s="137">
        <f>'将来負担比率（分子）の構造'!L$41</f>
        <v>8254</v>
      </c>
      <c r="L66" s="137"/>
      <c r="M66" s="137"/>
      <c r="N66" s="137">
        <f>'将来負担比率（分子）の構造'!M$41</f>
        <v>8269</v>
      </c>
      <c r="O66" s="137"/>
      <c r="P66" s="137"/>
    </row>
    <row r="67" spans="1:16" x14ac:dyDescent="0.15">
      <c r="A67" s="137" t="s">
        <v>63</v>
      </c>
      <c r="B67" s="137" t="e">
        <f>NA()</f>
        <v>#N/A</v>
      </c>
      <c r="C67" s="137">
        <f>IF(ISNUMBER('将来負担比率（分子）の構造'!I$53), IF('将来負担比率（分子）の構造'!I$53 &lt; 0, 0, '将来負担比率（分子）の構造'!I$53), NA())</f>
        <v>4555</v>
      </c>
      <c r="D67" s="137" t="e">
        <f>NA()</f>
        <v>#N/A</v>
      </c>
      <c r="E67" s="137" t="e">
        <f>NA()</f>
        <v>#N/A</v>
      </c>
      <c r="F67" s="137">
        <f>IF(ISNUMBER('将来負担比率（分子）の構造'!J$53), IF('将来負担比率（分子）の構造'!J$53 &lt; 0, 0, '将来負担比率（分子）の構造'!J$53), NA())</f>
        <v>3909</v>
      </c>
      <c r="G67" s="137" t="e">
        <f>NA()</f>
        <v>#N/A</v>
      </c>
      <c r="H67" s="137" t="e">
        <f>NA()</f>
        <v>#N/A</v>
      </c>
      <c r="I67" s="137">
        <f>IF(ISNUMBER('将来負担比率（分子）の構造'!K$53), IF('将来負担比率（分子）の構造'!K$53 &lt; 0, 0, '将来負担比率（分子）の構造'!K$53), NA())</f>
        <v>2999</v>
      </c>
      <c r="J67" s="137" t="e">
        <f>NA()</f>
        <v>#N/A</v>
      </c>
      <c r="K67" s="137" t="e">
        <f>NA()</f>
        <v>#N/A</v>
      </c>
      <c r="L67" s="137">
        <f>IF(ISNUMBER('将来負担比率（分子）の構造'!L$53), IF('将来負担比率（分子）の構造'!L$53 &lt; 0, 0, '将来負担比率（分子）の構造'!L$53), NA())</f>
        <v>1845</v>
      </c>
      <c r="M67" s="137" t="e">
        <f>NA()</f>
        <v>#N/A</v>
      </c>
      <c r="N67" s="137" t="e">
        <f>NA()</f>
        <v>#N/A</v>
      </c>
      <c r="O67" s="137">
        <f>IF(ISNUMBER('将来負担比率（分子）の構造'!M$53), IF('将来負担比率（分子）の構造'!M$53 &lt; 0, 0, '将来負担比率（分子）の構造'!M$53), NA())</f>
        <v>1010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3782529</v>
      </c>
      <c r="S5" s="671"/>
      <c r="T5" s="671"/>
      <c r="U5" s="671"/>
      <c r="V5" s="671"/>
      <c r="W5" s="671"/>
      <c r="X5" s="671"/>
      <c r="Y5" s="718"/>
      <c r="Z5" s="731">
        <v>36.6</v>
      </c>
      <c r="AA5" s="731"/>
      <c r="AB5" s="731"/>
      <c r="AC5" s="731"/>
      <c r="AD5" s="732">
        <v>3478262</v>
      </c>
      <c r="AE5" s="732"/>
      <c r="AF5" s="732"/>
      <c r="AG5" s="732"/>
      <c r="AH5" s="732"/>
      <c r="AI5" s="732"/>
      <c r="AJ5" s="732"/>
      <c r="AK5" s="732"/>
      <c r="AL5" s="719">
        <v>65.8</v>
      </c>
      <c r="AM5" s="688"/>
      <c r="AN5" s="688"/>
      <c r="AO5" s="720"/>
      <c r="AP5" s="707" t="s">
        <v>208</v>
      </c>
      <c r="AQ5" s="708"/>
      <c r="AR5" s="708"/>
      <c r="AS5" s="708"/>
      <c r="AT5" s="708"/>
      <c r="AU5" s="708"/>
      <c r="AV5" s="708"/>
      <c r="AW5" s="708"/>
      <c r="AX5" s="708"/>
      <c r="AY5" s="708"/>
      <c r="AZ5" s="708"/>
      <c r="BA5" s="708"/>
      <c r="BB5" s="708"/>
      <c r="BC5" s="708"/>
      <c r="BD5" s="708"/>
      <c r="BE5" s="708"/>
      <c r="BF5" s="709"/>
      <c r="BG5" s="620">
        <v>3392770</v>
      </c>
      <c r="BH5" s="621"/>
      <c r="BI5" s="621"/>
      <c r="BJ5" s="621"/>
      <c r="BK5" s="621"/>
      <c r="BL5" s="621"/>
      <c r="BM5" s="621"/>
      <c r="BN5" s="622"/>
      <c r="BO5" s="673">
        <v>89.7</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61083</v>
      </c>
      <c r="S6" s="621"/>
      <c r="T6" s="621"/>
      <c r="U6" s="621"/>
      <c r="V6" s="621"/>
      <c r="W6" s="621"/>
      <c r="X6" s="621"/>
      <c r="Y6" s="622"/>
      <c r="Z6" s="673">
        <v>0.6</v>
      </c>
      <c r="AA6" s="673"/>
      <c r="AB6" s="673"/>
      <c r="AC6" s="673"/>
      <c r="AD6" s="674">
        <v>61083</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3392770</v>
      </c>
      <c r="BH6" s="621"/>
      <c r="BI6" s="621"/>
      <c r="BJ6" s="621"/>
      <c r="BK6" s="621"/>
      <c r="BL6" s="621"/>
      <c r="BM6" s="621"/>
      <c r="BN6" s="622"/>
      <c r="BO6" s="673">
        <v>89.7</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130614</v>
      </c>
      <c r="CS6" s="621"/>
      <c r="CT6" s="621"/>
      <c r="CU6" s="621"/>
      <c r="CV6" s="621"/>
      <c r="CW6" s="621"/>
      <c r="CX6" s="621"/>
      <c r="CY6" s="622"/>
      <c r="CZ6" s="673">
        <v>1.3</v>
      </c>
      <c r="DA6" s="673"/>
      <c r="DB6" s="673"/>
      <c r="DC6" s="673"/>
      <c r="DD6" s="626" t="s">
        <v>209</v>
      </c>
      <c r="DE6" s="621"/>
      <c r="DF6" s="621"/>
      <c r="DG6" s="621"/>
      <c r="DH6" s="621"/>
      <c r="DI6" s="621"/>
      <c r="DJ6" s="621"/>
      <c r="DK6" s="621"/>
      <c r="DL6" s="621"/>
      <c r="DM6" s="621"/>
      <c r="DN6" s="621"/>
      <c r="DO6" s="621"/>
      <c r="DP6" s="622"/>
      <c r="DQ6" s="626">
        <v>130614</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2477</v>
      </c>
      <c r="S7" s="621"/>
      <c r="T7" s="621"/>
      <c r="U7" s="621"/>
      <c r="V7" s="621"/>
      <c r="W7" s="621"/>
      <c r="X7" s="621"/>
      <c r="Y7" s="622"/>
      <c r="Z7" s="673">
        <v>0</v>
      </c>
      <c r="AA7" s="673"/>
      <c r="AB7" s="673"/>
      <c r="AC7" s="673"/>
      <c r="AD7" s="674">
        <v>2477</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1375484</v>
      </c>
      <c r="BH7" s="621"/>
      <c r="BI7" s="621"/>
      <c r="BJ7" s="621"/>
      <c r="BK7" s="621"/>
      <c r="BL7" s="621"/>
      <c r="BM7" s="621"/>
      <c r="BN7" s="622"/>
      <c r="BO7" s="673">
        <v>36.4</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2537466</v>
      </c>
      <c r="CS7" s="621"/>
      <c r="CT7" s="621"/>
      <c r="CU7" s="621"/>
      <c r="CV7" s="621"/>
      <c r="CW7" s="621"/>
      <c r="CX7" s="621"/>
      <c r="CY7" s="622"/>
      <c r="CZ7" s="673">
        <v>25.8</v>
      </c>
      <c r="DA7" s="673"/>
      <c r="DB7" s="673"/>
      <c r="DC7" s="673"/>
      <c r="DD7" s="626">
        <v>150694</v>
      </c>
      <c r="DE7" s="621"/>
      <c r="DF7" s="621"/>
      <c r="DG7" s="621"/>
      <c r="DH7" s="621"/>
      <c r="DI7" s="621"/>
      <c r="DJ7" s="621"/>
      <c r="DK7" s="621"/>
      <c r="DL7" s="621"/>
      <c r="DM7" s="621"/>
      <c r="DN7" s="621"/>
      <c r="DO7" s="621"/>
      <c r="DP7" s="622"/>
      <c r="DQ7" s="626">
        <v>1143017</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12904</v>
      </c>
      <c r="S8" s="621"/>
      <c r="T8" s="621"/>
      <c r="U8" s="621"/>
      <c r="V8" s="621"/>
      <c r="W8" s="621"/>
      <c r="X8" s="621"/>
      <c r="Y8" s="622"/>
      <c r="Z8" s="673">
        <v>0.1</v>
      </c>
      <c r="AA8" s="673"/>
      <c r="AB8" s="673"/>
      <c r="AC8" s="673"/>
      <c r="AD8" s="674">
        <v>12904</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49341</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2810884</v>
      </c>
      <c r="CS8" s="621"/>
      <c r="CT8" s="621"/>
      <c r="CU8" s="621"/>
      <c r="CV8" s="621"/>
      <c r="CW8" s="621"/>
      <c r="CX8" s="621"/>
      <c r="CY8" s="622"/>
      <c r="CZ8" s="673">
        <v>28.6</v>
      </c>
      <c r="DA8" s="673"/>
      <c r="DB8" s="673"/>
      <c r="DC8" s="673"/>
      <c r="DD8" s="626">
        <v>4041</v>
      </c>
      <c r="DE8" s="621"/>
      <c r="DF8" s="621"/>
      <c r="DG8" s="621"/>
      <c r="DH8" s="621"/>
      <c r="DI8" s="621"/>
      <c r="DJ8" s="621"/>
      <c r="DK8" s="621"/>
      <c r="DL8" s="621"/>
      <c r="DM8" s="621"/>
      <c r="DN8" s="621"/>
      <c r="DO8" s="621"/>
      <c r="DP8" s="622"/>
      <c r="DQ8" s="626">
        <v>1614078</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7983</v>
      </c>
      <c r="S9" s="621"/>
      <c r="T9" s="621"/>
      <c r="U9" s="621"/>
      <c r="V9" s="621"/>
      <c r="W9" s="621"/>
      <c r="X9" s="621"/>
      <c r="Y9" s="622"/>
      <c r="Z9" s="673">
        <v>0.1</v>
      </c>
      <c r="AA9" s="673"/>
      <c r="AB9" s="673"/>
      <c r="AC9" s="673"/>
      <c r="AD9" s="674">
        <v>7983</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1192828</v>
      </c>
      <c r="BH9" s="621"/>
      <c r="BI9" s="621"/>
      <c r="BJ9" s="621"/>
      <c r="BK9" s="621"/>
      <c r="BL9" s="621"/>
      <c r="BM9" s="621"/>
      <c r="BN9" s="622"/>
      <c r="BO9" s="673">
        <v>31.5</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839337</v>
      </c>
      <c r="CS9" s="621"/>
      <c r="CT9" s="621"/>
      <c r="CU9" s="621"/>
      <c r="CV9" s="621"/>
      <c r="CW9" s="621"/>
      <c r="CX9" s="621"/>
      <c r="CY9" s="622"/>
      <c r="CZ9" s="673">
        <v>8.5</v>
      </c>
      <c r="DA9" s="673"/>
      <c r="DB9" s="673"/>
      <c r="DC9" s="673"/>
      <c r="DD9" s="626">
        <v>16274</v>
      </c>
      <c r="DE9" s="621"/>
      <c r="DF9" s="621"/>
      <c r="DG9" s="621"/>
      <c r="DH9" s="621"/>
      <c r="DI9" s="621"/>
      <c r="DJ9" s="621"/>
      <c r="DK9" s="621"/>
      <c r="DL9" s="621"/>
      <c r="DM9" s="621"/>
      <c r="DN9" s="621"/>
      <c r="DO9" s="621"/>
      <c r="DP9" s="622"/>
      <c r="DQ9" s="626">
        <v>789152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403915</v>
      </c>
      <c r="S10" s="621"/>
      <c r="T10" s="621"/>
      <c r="U10" s="621"/>
      <c r="V10" s="621"/>
      <c r="W10" s="621"/>
      <c r="X10" s="621"/>
      <c r="Y10" s="622"/>
      <c r="Z10" s="673">
        <v>3.9</v>
      </c>
      <c r="AA10" s="673"/>
      <c r="AB10" s="673"/>
      <c r="AC10" s="673"/>
      <c r="AD10" s="674">
        <v>403915</v>
      </c>
      <c r="AE10" s="674"/>
      <c r="AF10" s="674"/>
      <c r="AG10" s="674"/>
      <c r="AH10" s="674"/>
      <c r="AI10" s="674"/>
      <c r="AJ10" s="674"/>
      <c r="AK10" s="674"/>
      <c r="AL10" s="643">
        <v>7.6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79938</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687</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687</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7666</v>
      </c>
      <c r="S11" s="621"/>
      <c r="T11" s="621"/>
      <c r="U11" s="621"/>
      <c r="V11" s="621"/>
      <c r="W11" s="621"/>
      <c r="X11" s="621"/>
      <c r="Y11" s="622"/>
      <c r="Z11" s="673">
        <v>0.1</v>
      </c>
      <c r="AA11" s="673"/>
      <c r="AB11" s="673"/>
      <c r="AC11" s="673"/>
      <c r="AD11" s="674">
        <v>7666</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53377</v>
      </c>
      <c r="BH11" s="621"/>
      <c r="BI11" s="621"/>
      <c r="BJ11" s="621"/>
      <c r="BK11" s="621"/>
      <c r="BL11" s="621"/>
      <c r="BM11" s="621"/>
      <c r="BN11" s="622"/>
      <c r="BO11" s="673">
        <v>1.4</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164696</v>
      </c>
      <c r="CS11" s="621"/>
      <c r="CT11" s="621"/>
      <c r="CU11" s="621"/>
      <c r="CV11" s="621"/>
      <c r="CW11" s="621"/>
      <c r="CX11" s="621"/>
      <c r="CY11" s="622"/>
      <c r="CZ11" s="673">
        <v>1.7</v>
      </c>
      <c r="DA11" s="673"/>
      <c r="DB11" s="673"/>
      <c r="DC11" s="673"/>
      <c r="DD11" s="626">
        <v>38358</v>
      </c>
      <c r="DE11" s="621"/>
      <c r="DF11" s="621"/>
      <c r="DG11" s="621"/>
      <c r="DH11" s="621"/>
      <c r="DI11" s="621"/>
      <c r="DJ11" s="621"/>
      <c r="DK11" s="621"/>
      <c r="DL11" s="621"/>
      <c r="DM11" s="621"/>
      <c r="DN11" s="621"/>
      <c r="DO11" s="621"/>
      <c r="DP11" s="622"/>
      <c r="DQ11" s="626">
        <v>101944</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1733668</v>
      </c>
      <c r="BH12" s="621"/>
      <c r="BI12" s="621"/>
      <c r="BJ12" s="621"/>
      <c r="BK12" s="621"/>
      <c r="BL12" s="621"/>
      <c r="BM12" s="621"/>
      <c r="BN12" s="622"/>
      <c r="BO12" s="673">
        <v>45.8</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369651</v>
      </c>
      <c r="CS12" s="621"/>
      <c r="CT12" s="621"/>
      <c r="CU12" s="621"/>
      <c r="CV12" s="621"/>
      <c r="CW12" s="621"/>
      <c r="CX12" s="621"/>
      <c r="CY12" s="622"/>
      <c r="CZ12" s="673">
        <v>3.8</v>
      </c>
      <c r="DA12" s="673"/>
      <c r="DB12" s="673"/>
      <c r="DC12" s="673"/>
      <c r="DD12" s="626">
        <v>3532</v>
      </c>
      <c r="DE12" s="621"/>
      <c r="DF12" s="621"/>
      <c r="DG12" s="621"/>
      <c r="DH12" s="621"/>
      <c r="DI12" s="621"/>
      <c r="DJ12" s="621"/>
      <c r="DK12" s="621"/>
      <c r="DL12" s="621"/>
      <c r="DM12" s="621"/>
      <c r="DN12" s="621"/>
      <c r="DO12" s="621"/>
      <c r="DP12" s="622"/>
      <c r="DQ12" s="626">
        <v>267093</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26560</v>
      </c>
      <c r="S13" s="621"/>
      <c r="T13" s="621"/>
      <c r="U13" s="621"/>
      <c r="V13" s="621"/>
      <c r="W13" s="621"/>
      <c r="X13" s="621"/>
      <c r="Y13" s="622"/>
      <c r="Z13" s="673">
        <v>0.3</v>
      </c>
      <c r="AA13" s="673"/>
      <c r="AB13" s="673"/>
      <c r="AC13" s="673"/>
      <c r="AD13" s="674">
        <v>26560</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1733464</v>
      </c>
      <c r="BH13" s="621"/>
      <c r="BI13" s="621"/>
      <c r="BJ13" s="621"/>
      <c r="BK13" s="621"/>
      <c r="BL13" s="621"/>
      <c r="BM13" s="621"/>
      <c r="BN13" s="622"/>
      <c r="BO13" s="673">
        <v>45.8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939572</v>
      </c>
      <c r="CS13" s="621"/>
      <c r="CT13" s="621"/>
      <c r="CU13" s="621"/>
      <c r="CV13" s="621"/>
      <c r="CW13" s="621"/>
      <c r="CX13" s="621"/>
      <c r="CY13" s="622"/>
      <c r="CZ13" s="673">
        <v>9.6</v>
      </c>
      <c r="DA13" s="673"/>
      <c r="DB13" s="673"/>
      <c r="DC13" s="673"/>
      <c r="DD13" s="626">
        <v>441845</v>
      </c>
      <c r="DE13" s="621"/>
      <c r="DF13" s="621"/>
      <c r="DG13" s="621"/>
      <c r="DH13" s="621"/>
      <c r="DI13" s="621"/>
      <c r="DJ13" s="621"/>
      <c r="DK13" s="621"/>
      <c r="DL13" s="621"/>
      <c r="DM13" s="621"/>
      <c r="DN13" s="621"/>
      <c r="DO13" s="621"/>
      <c r="DP13" s="622"/>
      <c r="DQ13" s="626">
        <v>571266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48626</v>
      </c>
      <c r="BH14" s="621"/>
      <c r="BI14" s="621"/>
      <c r="BJ14" s="621"/>
      <c r="BK14" s="621"/>
      <c r="BL14" s="621"/>
      <c r="BM14" s="621"/>
      <c r="BN14" s="622"/>
      <c r="BO14" s="673">
        <v>1.3</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724145</v>
      </c>
      <c r="CS14" s="621"/>
      <c r="CT14" s="621"/>
      <c r="CU14" s="621"/>
      <c r="CV14" s="621"/>
      <c r="CW14" s="621"/>
      <c r="CX14" s="621"/>
      <c r="CY14" s="622"/>
      <c r="CZ14" s="673">
        <v>7.4</v>
      </c>
      <c r="DA14" s="673"/>
      <c r="DB14" s="673"/>
      <c r="DC14" s="673"/>
      <c r="DD14" s="626">
        <v>93373</v>
      </c>
      <c r="DE14" s="621"/>
      <c r="DF14" s="621"/>
      <c r="DG14" s="621"/>
      <c r="DH14" s="621"/>
      <c r="DI14" s="621"/>
      <c r="DJ14" s="621"/>
      <c r="DK14" s="621"/>
      <c r="DL14" s="621"/>
      <c r="DM14" s="621"/>
      <c r="DN14" s="621"/>
      <c r="DO14" s="621"/>
      <c r="DP14" s="622"/>
      <c r="DQ14" s="626">
        <v>465244</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8962</v>
      </c>
      <c r="S15" s="621"/>
      <c r="T15" s="621"/>
      <c r="U15" s="621"/>
      <c r="V15" s="621"/>
      <c r="W15" s="621"/>
      <c r="X15" s="621"/>
      <c r="Y15" s="622"/>
      <c r="Z15" s="673">
        <v>0.1</v>
      </c>
      <c r="AA15" s="673"/>
      <c r="AB15" s="673"/>
      <c r="AC15" s="673"/>
      <c r="AD15" s="674">
        <v>8962</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234992</v>
      </c>
      <c r="BH15" s="621"/>
      <c r="BI15" s="621"/>
      <c r="BJ15" s="621"/>
      <c r="BK15" s="621"/>
      <c r="BL15" s="621"/>
      <c r="BM15" s="621"/>
      <c r="BN15" s="622"/>
      <c r="BO15" s="673">
        <v>6.2</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604025</v>
      </c>
      <c r="CS15" s="621"/>
      <c r="CT15" s="621"/>
      <c r="CU15" s="621"/>
      <c r="CV15" s="621"/>
      <c r="CW15" s="621"/>
      <c r="CX15" s="621"/>
      <c r="CY15" s="622"/>
      <c r="CZ15" s="673">
        <v>6.1</v>
      </c>
      <c r="DA15" s="673"/>
      <c r="DB15" s="673"/>
      <c r="DC15" s="673"/>
      <c r="DD15" s="626">
        <v>42337</v>
      </c>
      <c r="DE15" s="621"/>
      <c r="DF15" s="621"/>
      <c r="DG15" s="621"/>
      <c r="DH15" s="621"/>
      <c r="DI15" s="621"/>
      <c r="DJ15" s="621"/>
      <c r="DK15" s="621"/>
      <c r="DL15" s="621"/>
      <c r="DM15" s="621"/>
      <c r="DN15" s="621"/>
      <c r="DO15" s="621"/>
      <c r="DP15" s="622"/>
      <c r="DQ15" s="626">
        <v>553262</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1404160</v>
      </c>
      <c r="S16" s="621"/>
      <c r="T16" s="621"/>
      <c r="U16" s="621"/>
      <c r="V16" s="621"/>
      <c r="W16" s="621"/>
      <c r="X16" s="621"/>
      <c r="Y16" s="622"/>
      <c r="Z16" s="673">
        <v>13.6</v>
      </c>
      <c r="AA16" s="673"/>
      <c r="AB16" s="673"/>
      <c r="AC16" s="673"/>
      <c r="AD16" s="674">
        <v>1189285</v>
      </c>
      <c r="AE16" s="674"/>
      <c r="AF16" s="674"/>
      <c r="AG16" s="674"/>
      <c r="AH16" s="674"/>
      <c r="AI16" s="674"/>
      <c r="AJ16" s="674"/>
      <c r="AK16" s="674"/>
      <c r="AL16" s="643">
        <v>22.5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1189285</v>
      </c>
      <c r="S17" s="621"/>
      <c r="T17" s="621"/>
      <c r="U17" s="621"/>
      <c r="V17" s="621"/>
      <c r="W17" s="621"/>
      <c r="X17" s="621"/>
      <c r="Y17" s="622"/>
      <c r="Z17" s="673">
        <v>11.5</v>
      </c>
      <c r="AA17" s="673"/>
      <c r="AB17" s="673"/>
      <c r="AC17" s="673"/>
      <c r="AD17" s="674">
        <v>1189285</v>
      </c>
      <c r="AE17" s="674"/>
      <c r="AF17" s="674"/>
      <c r="AG17" s="674"/>
      <c r="AH17" s="674"/>
      <c r="AI17" s="674"/>
      <c r="AJ17" s="674"/>
      <c r="AK17" s="674"/>
      <c r="AL17" s="643">
        <v>22.5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716821</v>
      </c>
      <c r="CS17" s="621"/>
      <c r="CT17" s="621"/>
      <c r="CU17" s="621"/>
      <c r="CV17" s="621"/>
      <c r="CW17" s="621"/>
      <c r="CX17" s="621"/>
      <c r="CY17" s="622"/>
      <c r="CZ17" s="673">
        <v>7.3</v>
      </c>
      <c r="DA17" s="673"/>
      <c r="DB17" s="673"/>
      <c r="DC17" s="673"/>
      <c r="DD17" s="626" t="s">
        <v>111</v>
      </c>
      <c r="DE17" s="621"/>
      <c r="DF17" s="621"/>
      <c r="DG17" s="621"/>
      <c r="DH17" s="621"/>
      <c r="DI17" s="621"/>
      <c r="DJ17" s="621"/>
      <c r="DK17" s="621"/>
      <c r="DL17" s="621"/>
      <c r="DM17" s="621"/>
      <c r="DN17" s="621"/>
      <c r="DO17" s="621"/>
      <c r="DP17" s="622"/>
      <c r="DQ17" s="626">
        <v>716821</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214875</v>
      </c>
      <c r="S18" s="621"/>
      <c r="T18" s="621"/>
      <c r="U18" s="621"/>
      <c r="V18" s="621"/>
      <c r="W18" s="621"/>
      <c r="X18" s="621"/>
      <c r="Y18" s="622"/>
      <c r="Z18" s="673">
        <v>2.1</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389759</v>
      </c>
      <c r="BH19" s="621"/>
      <c r="BI19" s="621"/>
      <c r="BJ19" s="621"/>
      <c r="BK19" s="621"/>
      <c r="BL19" s="621"/>
      <c r="BM19" s="621"/>
      <c r="BN19" s="622"/>
      <c r="BO19" s="673">
        <v>10.3</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5718239</v>
      </c>
      <c r="S20" s="621"/>
      <c r="T20" s="621"/>
      <c r="U20" s="621"/>
      <c r="V20" s="621"/>
      <c r="W20" s="621"/>
      <c r="X20" s="621"/>
      <c r="Y20" s="622"/>
      <c r="Z20" s="673">
        <v>55.3</v>
      </c>
      <c r="AA20" s="673"/>
      <c r="AB20" s="673"/>
      <c r="AC20" s="673"/>
      <c r="AD20" s="674">
        <v>5199097</v>
      </c>
      <c r="AE20" s="674"/>
      <c r="AF20" s="674"/>
      <c r="AG20" s="674"/>
      <c r="AH20" s="674"/>
      <c r="AI20" s="674"/>
      <c r="AJ20" s="674"/>
      <c r="AK20" s="674"/>
      <c r="AL20" s="643">
        <v>98.4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389759</v>
      </c>
      <c r="BH20" s="621"/>
      <c r="BI20" s="621"/>
      <c r="BJ20" s="621"/>
      <c r="BK20" s="621"/>
      <c r="BL20" s="621"/>
      <c r="BM20" s="621"/>
      <c r="BN20" s="622"/>
      <c r="BO20" s="673">
        <v>10.3</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9837898</v>
      </c>
      <c r="CS20" s="621"/>
      <c r="CT20" s="621"/>
      <c r="CU20" s="621"/>
      <c r="CV20" s="621"/>
      <c r="CW20" s="621"/>
      <c r="CX20" s="621"/>
      <c r="CY20" s="622"/>
      <c r="CZ20" s="673">
        <v>100</v>
      </c>
      <c r="DA20" s="673"/>
      <c r="DB20" s="673"/>
      <c r="DC20" s="673"/>
      <c r="DD20" s="626">
        <v>790454</v>
      </c>
      <c r="DE20" s="621"/>
      <c r="DF20" s="621"/>
      <c r="DG20" s="621"/>
      <c r="DH20" s="621"/>
      <c r="DI20" s="621"/>
      <c r="DJ20" s="621"/>
      <c r="DK20" s="621"/>
      <c r="DL20" s="621"/>
      <c r="DM20" s="621"/>
      <c r="DN20" s="621"/>
      <c r="DO20" s="621"/>
      <c r="DP20" s="622"/>
      <c r="DQ20" s="626">
        <v>6353178</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3742</v>
      </c>
      <c r="S21" s="621"/>
      <c r="T21" s="621"/>
      <c r="U21" s="621"/>
      <c r="V21" s="621"/>
      <c r="W21" s="621"/>
      <c r="X21" s="621"/>
      <c r="Y21" s="622"/>
      <c r="Z21" s="673">
        <v>0</v>
      </c>
      <c r="AA21" s="673"/>
      <c r="AB21" s="673"/>
      <c r="AC21" s="673"/>
      <c r="AD21" s="674">
        <v>3742</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85492</v>
      </c>
      <c r="BH21" s="621"/>
      <c r="BI21" s="621"/>
      <c r="BJ21" s="621"/>
      <c r="BK21" s="621"/>
      <c r="BL21" s="621"/>
      <c r="BM21" s="621"/>
      <c r="BN21" s="622"/>
      <c r="BO21" s="673">
        <v>2.2999999999999998</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229032</v>
      </c>
      <c r="S22" s="621"/>
      <c r="T22" s="621"/>
      <c r="U22" s="621"/>
      <c r="V22" s="621"/>
      <c r="W22" s="621"/>
      <c r="X22" s="621"/>
      <c r="Y22" s="622"/>
      <c r="Z22" s="673">
        <v>2.2000000000000002</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190020</v>
      </c>
      <c r="S23" s="621"/>
      <c r="T23" s="621"/>
      <c r="U23" s="621"/>
      <c r="V23" s="621"/>
      <c r="W23" s="621"/>
      <c r="X23" s="621"/>
      <c r="Y23" s="622"/>
      <c r="Z23" s="673">
        <v>1.8</v>
      </c>
      <c r="AA23" s="673"/>
      <c r="AB23" s="673"/>
      <c r="AC23" s="673"/>
      <c r="AD23" s="674">
        <v>34751</v>
      </c>
      <c r="AE23" s="674"/>
      <c r="AF23" s="674"/>
      <c r="AG23" s="674"/>
      <c r="AH23" s="674"/>
      <c r="AI23" s="674"/>
      <c r="AJ23" s="674"/>
      <c r="AK23" s="674"/>
      <c r="AL23" s="643">
        <v>0.7</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304267</v>
      </c>
      <c r="BH23" s="621"/>
      <c r="BI23" s="621"/>
      <c r="BJ23" s="621"/>
      <c r="BK23" s="621"/>
      <c r="BL23" s="621"/>
      <c r="BM23" s="621"/>
      <c r="BN23" s="622"/>
      <c r="BO23" s="673">
        <v>8</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16979</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4075920</v>
      </c>
      <c r="CS24" s="671"/>
      <c r="CT24" s="671"/>
      <c r="CU24" s="671"/>
      <c r="CV24" s="671"/>
      <c r="CW24" s="671"/>
      <c r="CX24" s="671"/>
      <c r="CY24" s="718"/>
      <c r="CZ24" s="722">
        <v>41.4</v>
      </c>
      <c r="DA24" s="723"/>
      <c r="DB24" s="723"/>
      <c r="DC24" s="724"/>
      <c r="DD24" s="717">
        <v>3010621</v>
      </c>
      <c r="DE24" s="671"/>
      <c r="DF24" s="671"/>
      <c r="DG24" s="671"/>
      <c r="DH24" s="671"/>
      <c r="DI24" s="671"/>
      <c r="DJ24" s="671"/>
      <c r="DK24" s="718"/>
      <c r="DL24" s="717">
        <v>2951602</v>
      </c>
      <c r="DM24" s="671"/>
      <c r="DN24" s="671"/>
      <c r="DO24" s="671"/>
      <c r="DP24" s="671"/>
      <c r="DQ24" s="671"/>
      <c r="DR24" s="671"/>
      <c r="DS24" s="671"/>
      <c r="DT24" s="671"/>
      <c r="DU24" s="671"/>
      <c r="DV24" s="718"/>
      <c r="DW24" s="719">
        <v>52</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912813</v>
      </c>
      <c r="S25" s="621"/>
      <c r="T25" s="621"/>
      <c r="U25" s="621"/>
      <c r="V25" s="621"/>
      <c r="W25" s="621"/>
      <c r="X25" s="621"/>
      <c r="Y25" s="622"/>
      <c r="Z25" s="673">
        <v>8.8000000000000007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2240744</v>
      </c>
      <c r="CS25" s="639"/>
      <c r="CT25" s="639"/>
      <c r="CU25" s="639"/>
      <c r="CV25" s="639"/>
      <c r="CW25" s="639"/>
      <c r="CX25" s="639"/>
      <c r="CY25" s="640"/>
      <c r="CZ25" s="623">
        <v>22.8</v>
      </c>
      <c r="DA25" s="641"/>
      <c r="DB25" s="641"/>
      <c r="DC25" s="642"/>
      <c r="DD25" s="626">
        <v>1966439</v>
      </c>
      <c r="DE25" s="639"/>
      <c r="DF25" s="639"/>
      <c r="DG25" s="639"/>
      <c r="DH25" s="639"/>
      <c r="DI25" s="639"/>
      <c r="DJ25" s="639"/>
      <c r="DK25" s="640"/>
      <c r="DL25" s="626">
        <v>1926582</v>
      </c>
      <c r="DM25" s="639"/>
      <c r="DN25" s="639"/>
      <c r="DO25" s="639"/>
      <c r="DP25" s="639"/>
      <c r="DQ25" s="639"/>
      <c r="DR25" s="639"/>
      <c r="DS25" s="639"/>
      <c r="DT25" s="639"/>
      <c r="DU25" s="639"/>
      <c r="DV25" s="640"/>
      <c r="DW25" s="643">
        <v>34</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1546869</v>
      </c>
      <c r="CS26" s="621"/>
      <c r="CT26" s="621"/>
      <c r="CU26" s="621"/>
      <c r="CV26" s="621"/>
      <c r="CW26" s="621"/>
      <c r="CX26" s="621"/>
      <c r="CY26" s="622"/>
      <c r="CZ26" s="623">
        <v>15.7</v>
      </c>
      <c r="DA26" s="641"/>
      <c r="DB26" s="641"/>
      <c r="DC26" s="642"/>
      <c r="DD26" s="626">
        <v>1323918</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593107</v>
      </c>
      <c r="S27" s="621"/>
      <c r="T27" s="621"/>
      <c r="U27" s="621"/>
      <c r="V27" s="621"/>
      <c r="W27" s="621"/>
      <c r="X27" s="621"/>
      <c r="Y27" s="622"/>
      <c r="Z27" s="673">
        <v>5.7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3782529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1118355</v>
      </c>
      <c r="CS27" s="639"/>
      <c r="CT27" s="639"/>
      <c r="CU27" s="639"/>
      <c r="CV27" s="639"/>
      <c r="CW27" s="639"/>
      <c r="CX27" s="639"/>
      <c r="CY27" s="640"/>
      <c r="CZ27" s="623">
        <v>11.4</v>
      </c>
      <c r="DA27" s="641"/>
      <c r="DB27" s="641"/>
      <c r="DC27" s="642"/>
      <c r="DD27" s="626">
        <v>327361</v>
      </c>
      <c r="DE27" s="639"/>
      <c r="DF27" s="639"/>
      <c r="DG27" s="639"/>
      <c r="DH27" s="639"/>
      <c r="DI27" s="639"/>
      <c r="DJ27" s="639"/>
      <c r="DK27" s="640"/>
      <c r="DL27" s="626">
        <v>308199</v>
      </c>
      <c r="DM27" s="639"/>
      <c r="DN27" s="639"/>
      <c r="DO27" s="639"/>
      <c r="DP27" s="639"/>
      <c r="DQ27" s="639"/>
      <c r="DR27" s="639"/>
      <c r="DS27" s="639"/>
      <c r="DT27" s="639"/>
      <c r="DU27" s="639"/>
      <c r="DV27" s="640"/>
      <c r="DW27" s="643">
        <v>5.4</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948554</v>
      </c>
      <c r="S28" s="621"/>
      <c r="T28" s="621"/>
      <c r="U28" s="621"/>
      <c r="V28" s="621"/>
      <c r="W28" s="621"/>
      <c r="X28" s="621"/>
      <c r="Y28" s="622"/>
      <c r="Z28" s="673">
        <v>9.1999999999999993</v>
      </c>
      <c r="AA28" s="673"/>
      <c r="AB28" s="673"/>
      <c r="AC28" s="673"/>
      <c r="AD28" s="674">
        <v>44758</v>
      </c>
      <c r="AE28" s="674"/>
      <c r="AF28" s="674"/>
      <c r="AG28" s="674"/>
      <c r="AH28" s="674"/>
      <c r="AI28" s="674"/>
      <c r="AJ28" s="674"/>
      <c r="AK28" s="674"/>
      <c r="AL28" s="643">
        <v>0.8</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716821</v>
      </c>
      <c r="CS28" s="621"/>
      <c r="CT28" s="621"/>
      <c r="CU28" s="621"/>
      <c r="CV28" s="621"/>
      <c r="CW28" s="621"/>
      <c r="CX28" s="621"/>
      <c r="CY28" s="622"/>
      <c r="CZ28" s="623">
        <v>7.3</v>
      </c>
      <c r="DA28" s="641"/>
      <c r="DB28" s="641"/>
      <c r="DC28" s="642"/>
      <c r="DD28" s="626">
        <v>716821</v>
      </c>
      <c r="DE28" s="621"/>
      <c r="DF28" s="621"/>
      <c r="DG28" s="621"/>
      <c r="DH28" s="621"/>
      <c r="DI28" s="621"/>
      <c r="DJ28" s="621"/>
      <c r="DK28" s="622"/>
      <c r="DL28" s="626">
        <v>716821</v>
      </c>
      <c r="DM28" s="621"/>
      <c r="DN28" s="621"/>
      <c r="DO28" s="621"/>
      <c r="DP28" s="621"/>
      <c r="DQ28" s="621"/>
      <c r="DR28" s="621"/>
      <c r="DS28" s="621"/>
      <c r="DT28" s="621"/>
      <c r="DU28" s="621"/>
      <c r="DV28" s="622"/>
      <c r="DW28" s="643">
        <v>12.6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333440</v>
      </c>
      <c r="S29" s="621"/>
      <c r="T29" s="621"/>
      <c r="U29" s="621"/>
      <c r="V29" s="621"/>
      <c r="W29" s="621"/>
      <c r="X29" s="621"/>
      <c r="Y29" s="622"/>
      <c r="Z29" s="673">
        <v>3.2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716707</v>
      </c>
      <c r="CS29" s="639"/>
      <c r="CT29" s="639"/>
      <c r="CU29" s="639"/>
      <c r="CV29" s="639"/>
      <c r="CW29" s="639"/>
      <c r="CX29" s="639"/>
      <c r="CY29" s="640"/>
      <c r="CZ29" s="623">
        <v>7.3</v>
      </c>
      <c r="DA29" s="641"/>
      <c r="DB29" s="641"/>
      <c r="DC29" s="642"/>
      <c r="DD29" s="626">
        <v>716707</v>
      </c>
      <c r="DE29" s="639"/>
      <c r="DF29" s="639"/>
      <c r="DG29" s="639"/>
      <c r="DH29" s="639"/>
      <c r="DI29" s="639"/>
      <c r="DJ29" s="639"/>
      <c r="DK29" s="640"/>
      <c r="DL29" s="626">
        <v>716707</v>
      </c>
      <c r="DM29" s="639"/>
      <c r="DN29" s="639"/>
      <c r="DO29" s="639"/>
      <c r="DP29" s="639"/>
      <c r="DQ29" s="639"/>
      <c r="DR29" s="639"/>
      <c r="DS29" s="639"/>
      <c r="DT29" s="639"/>
      <c r="DU29" s="639"/>
      <c r="DV29" s="640"/>
      <c r="DW29" s="643">
        <v>12.6</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92659</v>
      </c>
      <c r="S30" s="621"/>
      <c r="T30" s="621"/>
      <c r="U30" s="621"/>
      <c r="V30" s="621"/>
      <c r="W30" s="621"/>
      <c r="X30" s="621"/>
      <c r="Y30" s="622"/>
      <c r="Z30" s="673">
        <v>0.9</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98.2</v>
      </c>
      <c r="BH30" s="687"/>
      <c r="BI30" s="687"/>
      <c r="BJ30" s="687"/>
      <c r="BK30" s="687"/>
      <c r="BL30" s="687"/>
      <c r="BM30" s="688">
        <v>87.3</v>
      </c>
      <c r="BN30" s="687"/>
      <c r="BO30" s="687"/>
      <c r="BP30" s="687"/>
      <c r="BQ30" s="689"/>
      <c r="BR30" s="686">
        <v>97.9</v>
      </c>
      <c r="BS30" s="687"/>
      <c r="BT30" s="687"/>
      <c r="BU30" s="687"/>
      <c r="BV30" s="687"/>
      <c r="BW30" s="687"/>
      <c r="BX30" s="688">
        <v>86.1</v>
      </c>
      <c r="BY30" s="687"/>
      <c r="BZ30" s="687"/>
      <c r="CA30" s="687"/>
      <c r="CB30" s="689"/>
      <c r="CD30" s="692"/>
      <c r="CE30" s="693"/>
      <c r="CF30" s="657" t="s">
        <v>291</v>
      </c>
      <c r="CG30" s="654"/>
      <c r="CH30" s="654"/>
      <c r="CI30" s="654"/>
      <c r="CJ30" s="654"/>
      <c r="CK30" s="654"/>
      <c r="CL30" s="654"/>
      <c r="CM30" s="654"/>
      <c r="CN30" s="654"/>
      <c r="CO30" s="654"/>
      <c r="CP30" s="654"/>
      <c r="CQ30" s="655"/>
      <c r="CR30" s="620">
        <v>644007</v>
      </c>
      <c r="CS30" s="621"/>
      <c r="CT30" s="621"/>
      <c r="CU30" s="621"/>
      <c r="CV30" s="621"/>
      <c r="CW30" s="621"/>
      <c r="CX30" s="621"/>
      <c r="CY30" s="622"/>
      <c r="CZ30" s="623">
        <v>6.5</v>
      </c>
      <c r="DA30" s="641"/>
      <c r="DB30" s="641"/>
      <c r="DC30" s="642"/>
      <c r="DD30" s="626">
        <v>644007</v>
      </c>
      <c r="DE30" s="621"/>
      <c r="DF30" s="621"/>
      <c r="DG30" s="621"/>
      <c r="DH30" s="621"/>
      <c r="DI30" s="621"/>
      <c r="DJ30" s="621"/>
      <c r="DK30" s="622"/>
      <c r="DL30" s="626">
        <v>644007</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499447</v>
      </c>
      <c r="S31" s="621"/>
      <c r="T31" s="621"/>
      <c r="U31" s="621"/>
      <c r="V31" s="621"/>
      <c r="W31" s="621"/>
      <c r="X31" s="621"/>
      <c r="Y31" s="622"/>
      <c r="Z31" s="673">
        <v>4.8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v>
      </c>
      <c r="BH31" s="639"/>
      <c r="BI31" s="639"/>
      <c r="BJ31" s="639"/>
      <c r="BK31" s="639"/>
      <c r="BL31" s="639"/>
      <c r="BM31" s="675">
        <v>87</v>
      </c>
      <c r="BN31" s="685"/>
      <c r="BO31" s="685"/>
      <c r="BP31" s="685"/>
      <c r="BQ31" s="649"/>
      <c r="BR31" s="684">
        <v>97.8</v>
      </c>
      <c r="BS31" s="639"/>
      <c r="BT31" s="639"/>
      <c r="BU31" s="639"/>
      <c r="BV31" s="639"/>
      <c r="BW31" s="639"/>
      <c r="BX31" s="675">
        <v>85.3</v>
      </c>
      <c r="BY31" s="685"/>
      <c r="BZ31" s="685"/>
      <c r="CA31" s="685"/>
      <c r="CB31" s="649"/>
      <c r="CD31" s="692"/>
      <c r="CE31" s="693"/>
      <c r="CF31" s="657" t="s">
        <v>295</v>
      </c>
      <c r="CG31" s="654"/>
      <c r="CH31" s="654"/>
      <c r="CI31" s="654"/>
      <c r="CJ31" s="654"/>
      <c r="CK31" s="654"/>
      <c r="CL31" s="654"/>
      <c r="CM31" s="654"/>
      <c r="CN31" s="654"/>
      <c r="CO31" s="654"/>
      <c r="CP31" s="654"/>
      <c r="CQ31" s="655"/>
      <c r="CR31" s="620">
        <v>72700</v>
      </c>
      <c r="CS31" s="639"/>
      <c r="CT31" s="639"/>
      <c r="CU31" s="639"/>
      <c r="CV31" s="639"/>
      <c r="CW31" s="639"/>
      <c r="CX31" s="639"/>
      <c r="CY31" s="640"/>
      <c r="CZ31" s="623">
        <v>0.7</v>
      </c>
      <c r="DA31" s="641"/>
      <c r="DB31" s="641"/>
      <c r="DC31" s="642"/>
      <c r="DD31" s="626">
        <v>72700</v>
      </c>
      <c r="DE31" s="639"/>
      <c r="DF31" s="639"/>
      <c r="DG31" s="639"/>
      <c r="DH31" s="639"/>
      <c r="DI31" s="639"/>
      <c r="DJ31" s="639"/>
      <c r="DK31" s="640"/>
      <c r="DL31" s="626">
        <v>72700</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138751</v>
      </c>
      <c r="S32" s="621"/>
      <c r="T32" s="621"/>
      <c r="U32" s="621"/>
      <c r="V32" s="621"/>
      <c r="W32" s="621"/>
      <c r="X32" s="621"/>
      <c r="Y32" s="622"/>
      <c r="Z32" s="673">
        <v>1.3</v>
      </c>
      <c r="AA32" s="673"/>
      <c r="AB32" s="673"/>
      <c r="AC32" s="673"/>
      <c r="AD32" s="674" t="s">
        <v>111</v>
      </c>
      <c r="AE32" s="674"/>
      <c r="AF32" s="674"/>
      <c r="AG32" s="674"/>
      <c r="AH32" s="674"/>
      <c r="AI32" s="674"/>
      <c r="AJ32" s="674"/>
      <c r="AK32" s="674"/>
      <c r="AL32" s="643" t="s">
        <v>111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v>
      </c>
      <c r="BH32" s="605"/>
      <c r="BI32" s="605"/>
      <c r="BJ32" s="605"/>
      <c r="BK32" s="605"/>
      <c r="BL32" s="605"/>
      <c r="BM32" s="668">
        <v>85.8</v>
      </c>
      <c r="BN32" s="605"/>
      <c r="BO32" s="605"/>
      <c r="BP32" s="605"/>
      <c r="BQ32" s="662"/>
      <c r="BR32" s="683">
        <v>97.6</v>
      </c>
      <c r="BS32" s="605"/>
      <c r="BT32" s="605"/>
      <c r="BU32" s="605"/>
      <c r="BV32" s="605"/>
      <c r="BW32" s="605"/>
      <c r="BX32" s="668">
        <v>84.8</v>
      </c>
      <c r="BY32" s="605"/>
      <c r="BZ32" s="605"/>
      <c r="CA32" s="605"/>
      <c r="CB32" s="662"/>
      <c r="CD32" s="694"/>
      <c r="CE32" s="695"/>
      <c r="CF32" s="657" t="s">
        <v>298</v>
      </c>
      <c r="CG32" s="654"/>
      <c r="CH32" s="654"/>
      <c r="CI32" s="654"/>
      <c r="CJ32" s="654"/>
      <c r="CK32" s="654"/>
      <c r="CL32" s="654"/>
      <c r="CM32" s="654"/>
      <c r="CN32" s="654"/>
      <c r="CO32" s="654"/>
      <c r="CP32" s="654"/>
      <c r="CQ32" s="655"/>
      <c r="CR32" s="620">
        <v>114</v>
      </c>
      <c r="CS32" s="621"/>
      <c r="CT32" s="621"/>
      <c r="CU32" s="621"/>
      <c r="CV32" s="621"/>
      <c r="CW32" s="621"/>
      <c r="CX32" s="621"/>
      <c r="CY32" s="622"/>
      <c r="CZ32" s="623">
        <v>0</v>
      </c>
      <c r="DA32" s="641"/>
      <c r="DB32" s="641"/>
      <c r="DC32" s="642"/>
      <c r="DD32" s="626">
        <v>114</v>
      </c>
      <c r="DE32" s="621"/>
      <c r="DF32" s="621"/>
      <c r="DG32" s="621"/>
      <c r="DH32" s="621"/>
      <c r="DI32" s="621"/>
      <c r="DJ32" s="621"/>
      <c r="DK32" s="622"/>
      <c r="DL32" s="626">
        <v>114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658600</v>
      </c>
      <c r="S33" s="621"/>
      <c r="T33" s="621"/>
      <c r="U33" s="621"/>
      <c r="V33" s="621"/>
      <c r="W33" s="621"/>
      <c r="X33" s="621"/>
      <c r="Y33" s="622"/>
      <c r="Z33" s="673">
        <v>6.4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4971524</v>
      </c>
      <c r="CS33" s="639"/>
      <c r="CT33" s="639"/>
      <c r="CU33" s="639"/>
      <c r="CV33" s="639"/>
      <c r="CW33" s="639"/>
      <c r="CX33" s="639"/>
      <c r="CY33" s="640"/>
      <c r="CZ33" s="623">
        <v>50.5</v>
      </c>
      <c r="DA33" s="641"/>
      <c r="DB33" s="641"/>
      <c r="DC33" s="642"/>
      <c r="DD33" s="626">
        <v>3067340</v>
      </c>
      <c r="DE33" s="639"/>
      <c r="DF33" s="639"/>
      <c r="DG33" s="639"/>
      <c r="DH33" s="639"/>
      <c r="DI33" s="639"/>
      <c r="DJ33" s="639"/>
      <c r="DK33" s="640"/>
      <c r="DL33" s="626">
        <v>2592202</v>
      </c>
      <c r="DM33" s="639"/>
      <c r="DN33" s="639"/>
      <c r="DO33" s="639"/>
      <c r="DP33" s="639"/>
      <c r="DQ33" s="639"/>
      <c r="DR33" s="639"/>
      <c r="DS33" s="639"/>
      <c r="DT33" s="639"/>
      <c r="DU33" s="639"/>
      <c r="DV33" s="640"/>
      <c r="DW33" s="643">
        <v>45.7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1460069</v>
      </c>
      <c r="CS34" s="621"/>
      <c r="CT34" s="621"/>
      <c r="CU34" s="621"/>
      <c r="CV34" s="621"/>
      <c r="CW34" s="621"/>
      <c r="CX34" s="621"/>
      <c r="CY34" s="622"/>
      <c r="CZ34" s="623">
        <v>14.8</v>
      </c>
      <c r="DA34" s="641"/>
      <c r="DB34" s="641"/>
      <c r="DC34" s="642"/>
      <c r="DD34" s="626">
        <v>1102221</v>
      </c>
      <c r="DE34" s="621"/>
      <c r="DF34" s="621"/>
      <c r="DG34" s="621"/>
      <c r="DH34" s="621"/>
      <c r="DI34" s="621"/>
      <c r="DJ34" s="621"/>
      <c r="DK34" s="622"/>
      <c r="DL34" s="626">
        <v>859107</v>
      </c>
      <c r="DM34" s="621"/>
      <c r="DN34" s="621"/>
      <c r="DO34" s="621"/>
      <c r="DP34" s="621"/>
      <c r="DQ34" s="621"/>
      <c r="DR34" s="621"/>
      <c r="DS34" s="621"/>
      <c r="DT34" s="621"/>
      <c r="DU34" s="621"/>
      <c r="DV34" s="622"/>
      <c r="DW34" s="643">
        <v>15.1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391900</v>
      </c>
      <c r="S35" s="621"/>
      <c r="T35" s="621"/>
      <c r="U35" s="621"/>
      <c r="V35" s="621"/>
      <c r="W35" s="621"/>
      <c r="X35" s="621"/>
      <c r="Y35" s="622"/>
      <c r="Z35" s="673">
        <v>3.8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1244244</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415982</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54116</v>
      </c>
      <c r="CS35" s="639"/>
      <c r="CT35" s="639"/>
      <c r="CU35" s="639"/>
      <c r="CV35" s="639"/>
      <c r="CW35" s="639"/>
      <c r="CX35" s="639"/>
      <c r="CY35" s="640"/>
      <c r="CZ35" s="623">
        <v>0.6</v>
      </c>
      <c r="DA35" s="641"/>
      <c r="DB35" s="641"/>
      <c r="DC35" s="642"/>
      <c r="DD35" s="626">
        <v>42854</v>
      </c>
      <c r="DE35" s="639"/>
      <c r="DF35" s="639"/>
      <c r="DG35" s="639"/>
      <c r="DH35" s="639"/>
      <c r="DI35" s="639"/>
      <c r="DJ35" s="639"/>
      <c r="DK35" s="640"/>
      <c r="DL35" s="626">
        <v>41794</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10335383</v>
      </c>
      <c r="S36" s="661"/>
      <c r="T36" s="661"/>
      <c r="U36" s="661"/>
      <c r="V36" s="661"/>
      <c r="W36" s="661"/>
      <c r="X36" s="661"/>
      <c r="Y36" s="664"/>
      <c r="Z36" s="665">
        <v>100</v>
      </c>
      <c r="AA36" s="665"/>
      <c r="AB36" s="665"/>
      <c r="AC36" s="665"/>
      <c r="AD36" s="666">
        <v>5282348</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202999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380966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950679</v>
      </c>
      <c r="CS36" s="621"/>
      <c r="CT36" s="621"/>
      <c r="CU36" s="621"/>
      <c r="CV36" s="621"/>
      <c r="CW36" s="621"/>
      <c r="CX36" s="621"/>
      <c r="CY36" s="622"/>
      <c r="CZ36" s="623">
        <v>9.6999999999999993</v>
      </c>
      <c r="DA36" s="641"/>
      <c r="DB36" s="641"/>
      <c r="DC36" s="642"/>
      <c r="DD36" s="626">
        <v>856036</v>
      </c>
      <c r="DE36" s="621"/>
      <c r="DF36" s="621"/>
      <c r="DG36" s="621"/>
      <c r="DH36" s="621"/>
      <c r="DI36" s="621"/>
      <c r="DJ36" s="621"/>
      <c r="DK36" s="622"/>
      <c r="DL36" s="626">
        <v>745511</v>
      </c>
      <c r="DM36" s="621"/>
      <c r="DN36" s="621"/>
      <c r="DO36" s="621"/>
      <c r="DP36" s="621"/>
      <c r="DQ36" s="621"/>
      <c r="DR36" s="621"/>
      <c r="DS36" s="621"/>
      <c r="DT36" s="621"/>
      <c r="DU36" s="621"/>
      <c r="DV36" s="622"/>
      <c r="DW36" s="643">
        <v>13.1</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t="s">
        <v>314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5005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439977</v>
      </c>
      <c r="CS37" s="639"/>
      <c r="CT37" s="639"/>
      <c r="CU37" s="639"/>
      <c r="CV37" s="639"/>
      <c r="CW37" s="639"/>
      <c r="CX37" s="639"/>
      <c r="CY37" s="640"/>
      <c r="CZ37" s="623">
        <v>4.5</v>
      </c>
      <c r="DA37" s="641"/>
      <c r="DB37" s="641"/>
      <c r="DC37" s="642"/>
      <c r="DD37" s="626">
        <v>435691</v>
      </c>
      <c r="DE37" s="639"/>
      <c r="DF37" s="639"/>
      <c r="DG37" s="639"/>
      <c r="DH37" s="639"/>
      <c r="DI37" s="639"/>
      <c r="DJ37" s="639"/>
      <c r="DK37" s="640"/>
      <c r="DL37" s="626">
        <v>356496</v>
      </c>
      <c r="DM37" s="639"/>
      <c r="DN37" s="639"/>
      <c r="DO37" s="639"/>
      <c r="DP37" s="639"/>
      <c r="DQ37" s="639"/>
      <c r="DR37" s="639"/>
      <c r="DS37" s="639"/>
      <c r="DT37" s="639"/>
      <c r="DU37" s="639"/>
      <c r="DV37" s="640"/>
      <c r="DW37" s="643">
        <v>6.3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7958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1244244</v>
      </c>
      <c r="CS38" s="621"/>
      <c r="CT38" s="621"/>
      <c r="CU38" s="621"/>
      <c r="CV38" s="621"/>
      <c r="CW38" s="621"/>
      <c r="CX38" s="621"/>
      <c r="CY38" s="622"/>
      <c r="CZ38" s="623">
        <v>12.6</v>
      </c>
      <c r="DA38" s="641"/>
      <c r="DB38" s="641"/>
      <c r="DC38" s="642"/>
      <c r="DD38" s="626">
        <v>1016229</v>
      </c>
      <c r="DE38" s="621"/>
      <c r="DF38" s="621"/>
      <c r="DG38" s="621"/>
      <c r="DH38" s="621"/>
      <c r="DI38" s="621"/>
      <c r="DJ38" s="621"/>
      <c r="DK38" s="622"/>
      <c r="DL38" s="626">
        <v>945790</v>
      </c>
      <c r="DM38" s="621"/>
      <c r="DN38" s="621"/>
      <c r="DO38" s="621"/>
      <c r="DP38" s="621"/>
      <c r="DQ38" s="621"/>
      <c r="DR38" s="621"/>
      <c r="DS38" s="621"/>
      <c r="DT38" s="621"/>
      <c r="DU38" s="621"/>
      <c r="DV38" s="622"/>
      <c r="DW38" s="643">
        <v>16.7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130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1252416</v>
      </c>
      <c r="CS39" s="639"/>
      <c r="CT39" s="639"/>
      <c r="CU39" s="639"/>
      <c r="CV39" s="639"/>
      <c r="CW39" s="639"/>
      <c r="CX39" s="639"/>
      <c r="CY39" s="640"/>
      <c r="CZ39" s="623">
        <v>12.7</v>
      </c>
      <c r="DA39" s="641"/>
      <c r="DB39" s="641"/>
      <c r="DC39" s="642"/>
      <c r="DD39" s="626">
        <v>50000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291208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10000</v>
      </c>
      <c r="CS40" s="621"/>
      <c r="CT40" s="621"/>
      <c r="CU40" s="621"/>
      <c r="CV40" s="621"/>
      <c r="CW40" s="621"/>
      <c r="CX40" s="621"/>
      <c r="CY40" s="622"/>
      <c r="CZ40" s="623">
        <v>0.1</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750037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314</v>
      </c>
      <c r="CS41" s="639"/>
      <c r="CT41" s="639"/>
      <c r="CU41" s="639"/>
      <c r="CV41" s="639"/>
      <c r="CW41" s="639"/>
      <c r="CX41" s="639"/>
      <c r="CY41" s="640"/>
      <c r="CZ41" s="623" t="s">
        <v>314</v>
      </c>
      <c r="DA41" s="641"/>
      <c r="DB41" s="641"/>
      <c r="DC41" s="642"/>
      <c r="DD41" s="626" t="s">
        <v>314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790454</v>
      </c>
      <c r="CS42" s="621"/>
      <c r="CT42" s="621"/>
      <c r="CU42" s="621"/>
      <c r="CV42" s="621"/>
      <c r="CW42" s="621"/>
      <c r="CX42" s="621"/>
      <c r="CY42" s="622"/>
      <c r="CZ42" s="623">
        <v>8</v>
      </c>
      <c r="DA42" s="624"/>
      <c r="DB42" s="624"/>
      <c r="DC42" s="625"/>
      <c r="DD42" s="626">
        <v>275217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11547</v>
      </c>
      <c r="CS43" s="639"/>
      <c r="CT43" s="639"/>
      <c r="CU43" s="639"/>
      <c r="CV43" s="639"/>
      <c r="CW43" s="639"/>
      <c r="CX43" s="639"/>
      <c r="CY43" s="640"/>
      <c r="CZ43" s="623">
        <v>0.1</v>
      </c>
      <c r="DA43" s="641"/>
      <c r="DB43" s="641"/>
      <c r="DC43" s="642"/>
      <c r="DD43" s="626">
        <v>11547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790454</v>
      </c>
      <c r="CS44" s="621"/>
      <c r="CT44" s="621"/>
      <c r="CU44" s="621"/>
      <c r="CV44" s="621"/>
      <c r="CW44" s="621"/>
      <c r="CX44" s="621"/>
      <c r="CY44" s="622"/>
      <c r="CZ44" s="623">
        <v>8</v>
      </c>
      <c r="DA44" s="624"/>
      <c r="DB44" s="624"/>
      <c r="DC44" s="625"/>
      <c r="DD44" s="626">
        <v>275217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227446</v>
      </c>
      <c r="CS45" s="639"/>
      <c r="CT45" s="639"/>
      <c r="CU45" s="639"/>
      <c r="CV45" s="639"/>
      <c r="CW45" s="639"/>
      <c r="CX45" s="639"/>
      <c r="CY45" s="640"/>
      <c r="CZ45" s="623">
        <v>2.2999999999999998</v>
      </c>
      <c r="DA45" s="641"/>
      <c r="DB45" s="641"/>
      <c r="DC45" s="642"/>
      <c r="DD45" s="626">
        <v>7411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546111</v>
      </c>
      <c r="CS46" s="621"/>
      <c r="CT46" s="621"/>
      <c r="CU46" s="621"/>
      <c r="CV46" s="621"/>
      <c r="CW46" s="621"/>
      <c r="CX46" s="621"/>
      <c r="CY46" s="622"/>
      <c r="CZ46" s="623">
        <v>5.6</v>
      </c>
      <c r="DA46" s="624"/>
      <c r="DB46" s="624"/>
      <c r="DC46" s="625"/>
      <c r="DD46" s="626">
        <v>266009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9837898</v>
      </c>
      <c r="CS49" s="605"/>
      <c r="CT49" s="605"/>
      <c r="CU49" s="605"/>
      <c r="CV49" s="605"/>
      <c r="CW49" s="605"/>
      <c r="CX49" s="605"/>
      <c r="CY49" s="606"/>
      <c r="CZ49" s="607">
        <v>100</v>
      </c>
      <c r="DA49" s="608"/>
      <c r="DB49" s="608"/>
      <c r="DC49" s="609"/>
      <c r="DD49" s="610">
        <v>6353178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343</v>
      </c>
      <c r="DK2" s="1139"/>
      <c r="DL2" s="1139"/>
      <c r="DM2" s="1139"/>
      <c r="DN2" s="1139"/>
      <c r="DO2" s="1140"/>
      <c r="DP2" s="202"/>
      <c r="DQ2" s="1138" t="s">
        <v>344</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1"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6" t="s">
        <v>361</v>
      </c>
      <c r="DH5" s="1127"/>
      <c r="DI5" s="1127"/>
      <c r="DJ5" s="1127"/>
      <c r="DK5" s="1128"/>
      <c r="DL5" s="1126" t="s">
        <v>362</v>
      </c>
      <c r="DM5" s="1127"/>
      <c r="DN5" s="1127"/>
      <c r="DO5" s="1127"/>
      <c r="DP5" s="1128"/>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2">
        <v>10347</v>
      </c>
      <c r="R7" s="1133"/>
      <c r="S7" s="1133"/>
      <c r="T7" s="1133"/>
      <c r="U7" s="1133"/>
      <c r="V7" s="1133">
        <v>9849</v>
      </c>
      <c r="W7" s="1133"/>
      <c r="X7" s="1133"/>
      <c r="Y7" s="1133"/>
      <c r="Z7" s="1133"/>
      <c r="AA7" s="1133">
        <v>497</v>
      </c>
      <c r="AB7" s="1133"/>
      <c r="AC7" s="1133"/>
      <c r="AD7" s="1133"/>
      <c r="AE7" s="1134"/>
      <c r="AF7" s="1135">
        <v>422</v>
      </c>
      <c r="AG7" s="1136"/>
      <c r="AH7" s="1136"/>
      <c r="AI7" s="1136"/>
      <c r="AJ7" s="1137"/>
      <c r="AK7" s="1119" t="s">
        <v>534</v>
      </c>
      <c r="AL7" s="1120"/>
      <c r="AM7" s="1120"/>
      <c r="AN7" s="1120"/>
      <c r="AO7" s="1120"/>
      <c r="AP7" s="1120">
        <v>8269</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544</v>
      </c>
      <c r="BT7" s="1124"/>
      <c r="BU7" s="1124"/>
      <c r="BV7" s="1124"/>
      <c r="BW7" s="1124"/>
      <c r="BX7" s="1124"/>
      <c r="BY7" s="1124"/>
      <c r="BZ7" s="1124"/>
      <c r="CA7" s="1124"/>
      <c r="CB7" s="1124"/>
      <c r="CC7" s="1124"/>
      <c r="CD7" s="1124"/>
      <c r="CE7" s="1124"/>
      <c r="CF7" s="1124"/>
      <c r="CG7" s="1125"/>
      <c r="CH7" s="1116">
        <v>0</v>
      </c>
      <c r="CI7" s="1117"/>
      <c r="CJ7" s="1117"/>
      <c r="CK7" s="1117"/>
      <c r="CL7" s="1118"/>
      <c r="CM7" s="1116">
        <v>5</v>
      </c>
      <c r="CN7" s="1117"/>
      <c r="CO7" s="1117"/>
      <c r="CP7" s="1117"/>
      <c r="CQ7" s="1118"/>
      <c r="CR7" s="1116">
        <v>3</v>
      </c>
      <c r="CS7" s="1117"/>
      <c r="CT7" s="1117"/>
      <c r="CU7" s="1117"/>
      <c r="CV7" s="1118"/>
      <c r="CW7" s="1116" t="s">
        <v>534</v>
      </c>
      <c r="CX7" s="1117"/>
      <c r="CY7" s="1117"/>
      <c r="CZ7" s="1117"/>
      <c r="DA7" s="1118"/>
      <c r="DB7" s="1116" t="s">
        <v>534</v>
      </c>
      <c r="DC7" s="1117"/>
      <c r="DD7" s="1117"/>
      <c r="DE7" s="1117"/>
      <c r="DF7" s="1118"/>
      <c r="DG7" s="1116" t="s">
        <v>534</v>
      </c>
      <c r="DH7" s="1117"/>
      <c r="DI7" s="1117"/>
      <c r="DJ7" s="1117"/>
      <c r="DK7" s="1118"/>
      <c r="DL7" s="1116" t="s">
        <v>534</v>
      </c>
      <c r="DM7" s="1117"/>
      <c r="DN7" s="1117"/>
      <c r="DO7" s="1117"/>
      <c r="DP7" s="1118"/>
      <c r="DQ7" s="1116" t="s">
        <v>534</v>
      </c>
      <c r="DR7" s="1117"/>
      <c r="DS7" s="1117"/>
      <c r="DT7" s="1117"/>
      <c r="DU7" s="1118"/>
      <c r="DV7" s="1143"/>
      <c r="DW7" s="1144"/>
      <c r="DX7" s="1144"/>
      <c r="DY7" s="1144"/>
      <c r="DZ7" s="1145"/>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t="s">
        <v>548</v>
      </c>
      <c r="BS8" s="1043" t="s">
        <v>547</v>
      </c>
      <c r="BT8" s="1044"/>
      <c r="BU8" s="1044"/>
      <c r="BV8" s="1044"/>
      <c r="BW8" s="1044"/>
      <c r="BX8" s="1044"/>
      <c r="BY8" s="1044"/>
      <c r="BZ8" s="1044"/>
      <c r="CA8" s="1044"/>
      <c r="CB8" s="1044"/>
      <c r="CC8" s="1044"/>
      <c r="CD8" s="1044"/>
      <c r="CE8" s="1044"/>
      <c r="CF8" s="1044"/>
      <c r="CG8" s="1045"/>
      <c r="CH8" s="1018">
        <v>25</v>
      </c>
      <c r="CI8" s="1019"/>
      <c r="CJ8" s="1019"/>
      <c r="CK8" s="1019"/>
      <c r="CL8" s="1020"/>
      <c r="CM8" s="1018" t="s">
        <v>549</v>
      </c>
      <c r="CN8" s="1019"/>
      <c r="CO8" s="1019"/>
      <c r="CP8" s="1019"/>
      <c r="CQ8" s="1020"/>
      <c r="CR8" s="1018">
        <v>1</v>
      </c>
      <c r="CS8" s="1019"/>
      <c r="CT8" s="1019"/>
      <c r="CU8" s="1019"/>
      <c r="CV8" s="1020"/>
      <c r="CW8" s="1018">
        <v>15</v>
      </c>
      <c r="CX8" s="1019"/>
      <c r="CY8" s="1019"/>
      <c r="CZ8" s="1019"/>
      <c r="DA8" s="1020"/>
      <c r="DB8" s="1018" t="s">
        <v>534</v>
      </c>
      <c r="DC8" s="1019"/>
      <c r="DD8" s="1019"/>
      <c r="DE8" s="1019"/>
      <c r="DF8" s="1020"/>
      <c r="DG8" s="1018">
        <v>643</v>
      </c>
      <c r="DH8" s="1019"/>
      <c r="DI8" s="1019"/>
      <c r="DJ8" s="1019"/>
      <c r="DK8" s="1020"/>
      <c r="DL8" s="1018" t="s">
        <v>534</v>
      </c>
      <c r="DM8" s="1019"/>
      <c r="DN8" s="1019"/>
      <c r="DO8" s="1019"/>
      <c r="DP8" s="1020"/>
      <c r="DQ8" s="1018">
        <v>29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-1</v>
      </c>
      <c r="CI9" s="1019"/>
      <c r="CJ9" s="1019"/>
      <c r="CK9" s="1019"/>
      <c r="CL9" s="1020"/>
      <c r="CM9" s="1018">
        <v>1835</v>
      </c>
      <c r="CN9" s="1019"/>
      <c r="CO9" s="1019"/>
      <c r="CP9" s="1019"/>
      <c r="CQ9" s="1020"/>
      <c r="CR9" s="1018" t="s">
        <v>534</v>
      </c>
      <c r="CS9" s="1019"/>
      <c r="CT9" s="1019"/>
      <c r="CU9" s="1019"/>
      <c r="CV9" s="1020"/>
      <c r="CW9" s="1018" t="s">
        <v>534</v>
      </c>
      <c r="CX9" s="1019"/>
      <c r="CY9" s="1019"/>
      <c r="CZ9" s="1019"/>
      <c r="DA9" s="1020"/>
      <c r="DB9" s="1018" t="s">
        <v>534</v>
      </c>
      <c r="DC9" s="1019"/>
      <c r="DD9" s="1019"/>
      <c r="DE9" s="1019"/>
      <c r="DF9" s="1020"/>
      <c r="DG9" s="1018" t="s">
        <v>534</v>
      </c>
      <c r="DH9" s="1019"/>
      <c r="DI9" s="1019"/>
      <c r="DJ9" s="1019"/>
      <c r="DK9" s="1020"/>
      <c r="DL9" s="1018" t="s">
        <v>534</v>
      </c>
      <c r="DM9" s="1019"/>
      <c r="DN9" s="1019"/>
      <c r="DO9" s="1019"/>
      <c r="DP9" s="1020"/>
      <c r="DQ9" s="1018" t="s">
        <v>534</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t="s">
        <v>546</v>
      </c>
      <c r="BT10" s="1044"/>
      <c r="BU10" s="1044"/>
      <c r="BV10" s="1044"/>
      <c r="BW10" s="1044"/>
      <c r="BX10" s="1044"/>
      <c r="BY10" s="1044"/>
      <c r="BZ10" s="1044"/>
      <c r="CA10" s="1044"/>
      <c r="CB10" s="1044"/>
      <c r="CC10" s="1044"/>
      <c r="CD10" s="1044"/>
      <c r="CE10" s="1044"/>
      <c r="CF10" s="1044"/>
      <c r="CG10" s="1045"/>
      <c r="CH10" s="1018">
        <v>39</v>
      </c>
      <c r="CI10" s="1019"/>
      <c r="CJ10" s="1019"/>
      <c r="CK10" s="1019"/>
      <c r="CL10" s="1020"/>
      <c r="CM10" s="1018">
        <v>910</v>
      </c>
      <c r="CN10" s="1019"/>
      <c r="CO10" s="1019"/>
      <c r="CP10" s="1019"/>
      <c r="CQ10" s="1020"/>
      <c r="CR10" s="1018" t="s">
        <v>534</v>
      </c>
      <c r="CS10" s="1019"/>
      <c r="CT10" s="1019"/>
      <c r="CU10" s="1019"/>
      <c r="CV10" s="1020"/>
      <c r="CW10" s="1018" t="s">
        <v>534</v>
      </c>
      <c r="CX10" s="1019"/>
      <c r="CY10" s="1019"/>
      <c r="CZ10" s="1019"/>
      <c r="DA10" s="1020"/>
      <c r="DB10" s="1018" t="s">
        <v>534</v>
      </c>
      <c r="DC10" s="1019"/>
      <c r="DD10" s="1019"/>
      <c r="DE10" s="1019"/>
      <c r="DF10" s="1020"/>
      <c r="DG10" s="1018" t="s">
        <v>534</v>
      </c>
      <c r="DH10" s="1019"/>
      <c r="DI10" s="1019"/>
      <c r="DJ10" s="1019"/>
      <c r="DK10" s="1020"/>
      <c r="DL10" s="1018" t="s">
        <v>534</v>
      </c>
      <c r="DM10" s="1019"/>
      <c r="DN10" s="1019"/>
      <c r="DO10" s="1019"/>
      <c r="DP10" s="1020"/>
      <c r="DQ10" s="1018" t="s">
        <v>534</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f>SUM(Q7)</f>
        <v>10347</v>
      </c>
      <c r="R23" s="1098"/>
      <c r="S23" s="1098"/>
      <c r="T23" s="1098"/>
      <c r="U23" s="1098"/>
      <c r="V23" s="1097">
        <f t="shared" ref="V23" si="0">SUM(V7)</f>
        <v>9849</v>
      </c>
      <c r="W23" s="1098"/>
      <c r="X23" s="1098"/>
      <c r="Y23" s="1098"/>
      <c r="Z23" s="1098"/>
      <c r="AA23" s="1097">
        <f t="shared" ref="AA23" si="1">SUM(AA7)</f>
        <v>497</v>
      </c>
      <c r="AB23" s="1098"/>
      <c r="AC23" s="1098"/>
      <c r="AD23" s="1098"/>
      <c r="AE23" s="1098"/>
      <c r="AF23" s="1099">
        <v>422</v>
      </c>
      <c r="AG23" s="1098"/>
      <c r="AH23" s="1098"/>
      <c r="AI23" s="1098"/>
      <c r="AJ23" s="1100"/>
      <c r="AK23" s="1101"/>
      <c r="AL23" s="1102"/>
      <c r="AM23" s="1102"/>
      <c r="AN23" s="1102"/>
      <c r="AO23" s="1102"/>
      <c r="AP23" s="1098">
        <f>SUM(AP7)</f>
        <v>8269</v>
      </c>
      <c r="AQ23" s="1098"/>
      <c r="AR23" s="1098"/>
      <c r="AS23" s="1098"/>
      <c r="AT23" s="1098"/>
      <c r="AU23" s="1103"/>
      <c r="AV23" s="1103"/>
      <c r="AW23" s="1103"/>
      <c r="AX23" s="1103"/>
      <c r="AY23" s="1104"/>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4712</v>
      </c>
      <c r="R28" s="1083"/>
      <c r="S28" s="1083"/>
      <c r="T28" s="1083"/>
      <c r="U28" s="1083"/>
      <c r="V28" s="1083">
        <v>4296</v>
      </c>
      <c r="W28" s="1083"/>
      <c r="X28" s="1083"/>
      <c r="Y28" s="1083"/>
      <c r="Z28" s="1083"/>
      <c r="AA28" s="1083">
        <v>416</v>
      </c>
      <c r="AB28" s="1083"/>
      <c r="AC28" s="1083"/>
      <c r="AD28" s="1083"/>
      <c r="AE28" s="1084"/>
      <c r="AF28" s="1085">
        <v>416</v>
      </c>
      <c r="AG28" s="1083"/>
      <c r="AH28" s="1083"/>
      <c r="AI28" s="1083"/>
      <c r="AJ28" s="1086"/>
      <c r="AK28" s="1087">
        <v>238</v>
      </c>
      <c r="AL28" s="1075"/>
      <c r="AM28" s="1075"/>
      <c r="AN28" s="1075"/>
      <c r="AO28" s="1075"/>
      <c r="AP28" s="1075" t="s">
        <v>534</v>
      </c>
      <c r="AQ28" s="1075"/>
      <c r="AR28" s="1075"/>
      <c r="AS28" s="1075"/>
      <c r="AT28" s="1075"/>
      <c r="AU28" s="1075" t="s">
        <v>534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2362</v>
      </c>
      <c r="R29" s="1073"/>
      <c r="S29" s="1073"/>
      <c r="T29" s="1073"/>
      <c r="U29" s="1073"/>
      <c r="V29" s="1073">
        <v>2306</v>
      </c>
      <c r="W29" s="1073"/>
      <c r="X29" s="1073"/>
      <c r="Y29" s="1073"/>
      <c r="Z29" s="1073"/>
      <c r="AA29" s="1073">
        <v>56</v>
      </c>
      <c r="AB29" s="1073"/>
      <c r="AC29" s="1073"/>
      <c r="AD29" s="1073"/>
      <c r="AE29" s="1074"/>
      <c r="AF29" s="1048">
        <v>56</v>
      </c>
      <c r="AG29" s="1049"/>
      <c r="AH29" s="1049"/>
      <c r="AI29" s="1049"/>
      <c r="AJ29" s="1050"/>
      <c r="AK29" s="1009">
        <v>224</v>
      </c>
      <c r="AL29" s="1000"/>
      <c r="AM29" s="1000"/>
      <c r="AN29" s="1000"/>
      <c r="AO29" s="1000"/>
      <c r="AP29" s="1000" t="s">
        <v>535</v>
      </c>
      <c r="AQ29" s="1000"/>
      <c r="AR29" s="1000"/>
      <c r="AS29" s="1000"/>
      <c r="AT29" s="1000"/>
      <c r="AU29" s="1000" t="s">
        <v>534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16</v>
      </c>
      <c r="R30" s="1073"/>
      <c r="S30" s="1073"/>
      <c r="T30" s="1073"/>
      <c r="U30" s="1073"/>
      <c r="V30" s="1073">
        <v>14</v>
      </c>
      <c r="W30" s="1073"/>
      <c r="X30" s="1073"/>
      <c r="Y30" s="1073"/>
      <c r="Z30" s="1073"/>
      <c r="AA30" s="1073">
        <v>2</v>
      </c>
      <c r="AB30" s="1073"/>
      <c r="AC30" s="1073"/>
      <c r="AD30" s="1073"/>
      <c r="AE30" s="1074"/>
      <c r="AF30" s="1048">
        <v>2</v>
      </c>
      <c r="AG30" s="1049"/>
      <c r="AH30" s="1049"/>
      <c r="AI30" s="1049"/>
      <c r="AJ30" s="1050"/>
      <c r="AK30" s="1009" t="s">
        <v>534</v>
      </c>
      <c r="AL30" s="1000"/>
      <c r="AM30" s="1000"/>
      <c r="AN30" s="1000"/>
      <c r="AO30" s="1000"/>
      <c r="AP30" s="1000" t="s">
        <v>536</v>
      </c>
      <c r="AQ30" s="1000"/>
      <c r="AR30" s="1000"/>
      <c r="AS30" s="1000"/>
      <c r="AT30" s="1000"/>
      <c r="AU30" s="1000" t="s">
        <v>537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378</v>
      </c>
      <c r="R31" s="1073"/>
      <c r="S31" s="1073"/>
      <c r="T31" s="1073"/>
      <c r="U31" s="1073"/>
      <c r="V31" s="1073">
        <v>372</v>
      </c>
      <c r="W31" s="1073"/>
      <c r="X31" s="1073"/>
      <c r="Y31" s="1073"/>
      <c r="Z31" s="1073"/>
      <c r="AA31" s="1073">
        <v>6</v>
      </c>
      <c r="AB31" s="1073"/>
      <c r="AC31" s="1073"/>
      <c r="AD31" s="1073"/>
      <c r="AE31" s="1074"/>
      <c r="AF31" s="1048">
        <v>6</v>
      </c>
      <c r="AG31" s="1049"/>
      <c r="AH31" s="1049"/>
      <c r="AI31" s="1049"/>
      <c r="AJ31" s="1050"/>
      <c r="AK31" s="1009">
        <v>80</v>
      </c>
      <c r="AL31" s="1000"/>
      <c r="AM31" s="1000"/>
      <c r="AN31" s="1000"/>
      <c r="AO31" s="1000"/>
      <c r="AP31" s="1000" t="s">
        <v>534</v>
      </c>
      <c r="AQ31" s="1000"/>
      <c r="AR31" s="1000"/>
      <c r="AS31" s="1000"/>
      <c r="AT31" s="1000"/>
      <c r="AU31" s="1000" t="s">
        <v>534</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421</v>
      </c>
      <c r="R32" s="1073"/>
      <c r="S32" s="1073"/>
      <c r="T32" s="1073"/>
      <c r="U32" s="1073"/>
      <c r="V32" s="1073">
        <v>360</v>
      </c>
      <c r="W32" s="1073"/>
      <c r="X32" s="1073"/>
      <c r="Y32" s="1073"/>
      <c r="Z32" s="1073"/>
      <c r="AA32" s="1073">
        <v>62</v>
      </c>
      <c r="AB32" s="1073"/>
      <c r="AC32" s="1073"/>
      <c r="AD32" s="1073"/>
      <c r="AE32" s="1074"/>
      <c r="AF32" s="1048">
        <v>305</v>
      </c>
      <c r="AG32" s="1049"/>
      <c r="AH32" s="1049"/>
      <c r="AI32" s="1049"/>
      <c r="AJ32" s="1050"/>
      <c r="AK32" s="1009">
        <v>8</v>
      </c>
      <c r="AL32" s="1000"/>
      <c r="AM32" s="1000"/>
      <c r="AN32" s="1000"/>
      <c r="AO32" s="1000"/>
      <c r="AP32" s="1000">
        <v>2581</v>
      </c>
      <c r="AQ32" s="1000"/>
      <c r="AR32" s="1000"/>
      <c r="AS32" s="1000"/>
      <c r="AT32" s="1000"/>
      <c r="AU32" s="1000" t="s">
        <v>534</v>
      </c>
      <c r="AV32" s="1000"/>
      <c r="AW32" s="1000"/>
      <c r="AX32" s="1000"/>
      <c r="AY32" s="1000"/>
      <c r="AZ32" s="1071" t="s">
        <v>534</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179</v>
      </c>
      <c r="R33" s="1073"/>
      <c r="S33" s="1073"/>
      <c r="T33" s="1073"/>
      <c r="U33" s="1073"/>
      <c r="V33" s="1073">
        <v>183</v>
      </c>
      <c r="W33" s="1073"/>
      <c r="X33" s="1073"/>
      <c r="Y33" s="1073"/>
      <c r="Z33" s="1073"/>
      <c r="AA33" s="1073">
        <v>-4</v>
      </c>
      <c r="AB33" s="1073"/>
      <c r="AC33" s="1073"/>
      <c r="AD33" s="1073"/>
      <c r="AE33" s="1074"/>
      <c r="AF33" s="1048">
        <v>108</v>
      </c>
      <c r="AG33" s="1049"/>
      <c r="AH33" s="1049"/>
      <c r="AI33" s="1049"/>
      <c r="AJ33" s="1050"/>
      <c r="AK33" s="1009" t="s">
        <v>534</v>
      </c>
      <c r="AL33" s="1000"/>
      <c r="AM33" s="1000"/>
      <c r="AN33" s="1000"/>
      <c r="AO33" s="1000"/>
      <c r="AP33" s="1000">
        <v>141</v>
      </c>
      <c r="AQ33" s="1000"/>
      <c r="AR33" s="1000"/>
      <c r="AS33" s="1000"/>
      <c r="AT33" s="1000"/>
      <c r="AU33" s="1000" t="s">
        <v>534</v>
      </c>
      <c r="AV33" s="1000"/>
      <c r="AW33" s="1000"/>
      <c r="AX33" s="1000"/>
      <c r="AY33" s="1000"/>
      <c r="AZ33" s="1071" t="s">
        <v>538</v>
      </c>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1694</v>
      </c>
      <c r="R34" s="1073"/>
      <c r="S34" s="1073"/>
      <c r="T34" s="1073"/>
      <c r="U34" s="1073"/>
      <c r="V34" s="1073">
        <v>1642</v>
      </c>
      <c r="W34" s="1073"/>
      <c r="X34" s="1073"/>
      <c r="Y34" s="1073"/>
      <c r="Z34" s="1073"/>
      <c r="AA34" s="1073">
        <v>52</v>
      </c>
      <c r="AB34" s="1073"/>
      <c r="AC34" s="1073"/>
      <c r="AD34" s="1073"/>
      <c r="AE34" s="1074"/>
      <c r="AF34" s="1048">
        <v>52</v>
      </c>
      <c r="AG34" s="1049"/>
      <c r="AH34" s="1049"/>
      <c r="AI34" s="1049"/>
      <c r="AJ34" s="1050"/>
      <c r="AK34" s="1009">
        <v>203</v>
      </c>
      <c r="AL34" s="1000"/>
      <c r="AM34" s="1000"/>
      <c r="AN34" s="1000"/>
      <c r="AO34" s="1000"/>
      <c r="AP34" s="1000">
        <v>3824</v>
      </c>
      <c r="AQ34" s="1000"/>
      <c r="AR34" s="1000"/>
      <c r="AS34" s="1000"/>
      <c r="AT34" s="1000"/>
      <c r="AU34" s="1000">
        <v>1491</v>
      </c>
      <c r="AV34" s="1000"/>
      <c r="AW34" s="1000"/>
      <c r="AX34" s="1000"/>
      <c r="AY34" s="1000"/>
      <c r="AZ34" s="1071" t="s">
        <v>534</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945</v>
      </c>
      <c r="AG63" s="988"/>
      <c r="AH63" s="988"/>
      <c r="AI63" s="988"/>
      <c r="AJ63" s="1059"/>
      <c r="AK63" s="1060"/>
      <c r="AL63" s="992"/>
      <c r="AM63" s="992"/>
      <c r="AN63" s="992"/>
      <c r="AO63" s="992"/>
      <c r="AP63" s="988">
        <f>SUM(AP28:AT34)</f>
        <v>6546</v>
      </c>
      <c r="AQ63" s="988"/>
      <c r="AR63" s="988"/>
      <c r="AS63" s="988"/>
      <c r="AT63" s="988"/>
      <c r="AU63" s="988">
        <f>SUM(AU34:AU62)</f>
        <v>1491</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2169</v>
      </c>
      <c r="R68" s="1011"/>
      <c r="S68" s="1011"/>
      <c r="T68" s="1011"/>
      <c r="U68" s="1011"/>
      <c r="V68" s="1011">
        <v>2038</v>
      </c>
      <c r="W68" s="1011"/>
      <c r="X68" s="1011"/>
      <c r="Y68" s="1011"/>
      <c r="Z68" s="1011"/>
      <c r="AA68" s="1011">
        <v>131</v>
      </c>
      <c r="AB68" s="1011"/>
      <c r="AC68" s="1011"/>
      <c r="AD68" s="1011"/>
      <c r="AE68" s="1011"/>
      <c r="AF68" s="1011">
        <v>120</v>
      </c>
      <c r="AG68" s="1011"/>
      <c r="AH68" s="1011"/>
      <c r="AI68" s="1011"/>
      <c r="AJ68" s="1011"/>
      <c r="AK68" s="1011" t="s">
        <v>534</v>
      </c>
      <c r="AL68" s="1011"/>
      <c r="AM68" s="1011"/>
      <c r="AN68" s="1011"/>
      <c r="AO68" s="1011"/>
      <c r="AP68" s="1011">
        <v>5331</v>
      </c>
      <c r="AQ68" s="1011"/>
      <c r="AR68" s="1011"/>
      <c r="AS68" s="1011"/>
      <c r="AT68" s="1011"/>
      <c r="AU68" s="1011">
        <v>4128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4031</v>
      </c>
      <c r="R69" s="1000"/>
      <c r="S69" s="1000"/>
      <c r="T69" s="1000"/>
      <c r="U69" s="1000"/>
      <c r="V69" s="1000">
        <v>3928</v>
      </c>
      <c r="W69" s="1000"/>
      <c r="X69" s="1000"/>
      <c r="Y69" s="1000"/>
      <c r="Z69" s="1000"/>
      <c r="AA69" s="1000">
        <v>103</v>
      </c>
      <c r="AB69" s="1000"/>
      <c r="AC69" s="1000"/>
      <c r="AD69" s="1000"/>
      <c r="AE69" s="1000"/>
      <c r="AF69" s="1000">
        <v>103</v>
      </c>
      <c r="AG69" s="1000"/>
      <c r="AH69" s="1000"/>
      <c r="AI69" s="1000"/>
      <c r="AJ69" s="1000"/>
      <c r="AK69" s="1000" t="s">
        <v>534</v>
      </c>
      <c r="AL69" s="1000"/>
      <c r="AM69" s="1000"/>
      <c r="AN69" s="1000"/>
      <c r="AO69" s="1000"/>
      <c r="AP69" s="1000" t="s">
        <v>534</v>
      </c>
      <c r="AQ69" s="1000"/>
      <c r="AR69" s="1000"/>
      <c r="AS69" s="1000"/>
      <c r="AT69" s="1000"/>
      <c r="AU69" s="1000" t="s">
        <v>534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3104</v>
      </c>
      <c r="R70" s="1000"/>
      <c r="S70" s="1000"/>
      <c r="T70" s="1000"/>
      <c r="U70" s="1000"/>
      <c r="V70" s="1000">
        <v>2681</v>
      </c>
      <c r="W70" s="1000"/>
      <c r="X70" s="1000"/>
      <c r="Y70" s="1000"/>
      <c r="Z70" s="1000"/>
      <c r="AA70" s="1000">
        <v>423</v>
      </c>
      <c r="AB70" s="1000"/>
      <c r="AC70" s="1000"/>
      <c r="AD70" s="1000"/>
      <c r="AE70" s="1000"/>
      <c r="AF70" s="1000">
        <v>423</v>
      </c>
      <c r="AG70" s="1000"/>
      <c r="AH70" s="1000"/>
      <c r="AI70" s="1000"/>
      <c r="AJ70" s="1000"/>
      <c r="AK70" s="1000">
        <v>344</v>
      </c>
      <c r="AL70" s="1000"/>
      <c r="AM70" s="1000"/>
      <c r="AN70" s="1000"/>
      <c r="AO70" s="1000"/>
      <c r="AP70" s="1000" t="s">
        <v>534</v>
      </c>
      <c r="AQ70" s="1000"/>
      <c r="AR70" s="1000"/>
      <c r="AS70" s="1000"/>
      <c r="AT70" s="1000"/>
      <c r="AU70" s="1000" t="s">
        <v>534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831407</v>
      </c>
      <c r="R71" s="1000"/>
      <c r="S71" s="1000"/>
      <c r="T71" s="1000"/>
      <c r="U71" s="1000"/>
      <c r="V71" s="1000">
        <v>805733</v>
      </c>
      <c r="W71" s="1000"/>
      <c r="X71" s="1000"/>
      <c r="Y71" s="1000"/>
      <c r="Z71" s="1000"/>
      <c r="AA71" s="1000">
        <v>25674</v>
      </c>
      <c r="AB71" s="1000"/>
      <c r="AC71" s="1000"/>
      <c r="AD71" s="1000"/>
      <c r="AE71" s="1000"/>
      <c r="AF71" s="1000">
        <v>25674</v>
      </c>
      <c r="AG71" s="1000"/>
      <c r="AH71" s="1000"/>
      <c r="AI71" s="1000"/>
      <c r="AJ71" s="1000"/>
      <c r="AK71" s="1000">
        <v>7166</v>
      </c>
      <c r="AL71" s="1000"/>
      <c r="AM71" s="1000"/>
      <c r="AN71" s="1000"/>
      <c r="AO71" s="1000"/>
      <c r="AP71" s="1000" t="s">
        <v>534</v>
      </c>
      <c r="AQ71" s="1000"/>
      <c r="AR71" s="1000"/>
      <c r="AS71" s="1000"/>
      <c r="AT71" s="1000"/>
      <c r="AU71" s="1000" t="s">
        <v>534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831</v>
      </c>
      <c r="R72" s="1000"/>
      <c r="S72" s="1000"/>
      <c r="T72" s="1000"/>
      <c r="U72" s="1000"/>
      <c r="V72" s="1000">
        <v>770</v>
      </c>
      <c r="W72" s="1000"/>
      <c r="X72" s="1000"/>
      <c r="Y72" s="1000"/>
      <c r="Z72" s="1000"/>
      <c r="AA72" s="1000">
        <v>61</v>
      </c>
      <c r="AB72" s="1000"/>
      <c r="AC72" s="1000"/>
      <c r="AD72" s="1000"/>
      <c r="AE72" s="1000"/>
      <c r="AF72" s="1000">
        <v>61</v>
      </c>
      <c r="AG72" s="1000"/>
      <c r="AH72" s="1000"/>
      <c r="AI72" s="1000"/>
      <c r="AJ72" s="1000"/>
      <c r="AK72" s="1000" t="s">
        <v>534</v>
      </c>
      <c r="AL72" s="1000"/>
      <c r="AM72" s="1000"/>
      <c r="AN72" s="1000"/>
      <c r="AO72" s="1000"/>
      <c r="AP72" s="1000" t="s">
        <v>534</v>
      </c>
      <c r="AQ72" s="1000"/>
      <c r="AR72" s="1000"/>
      <c r="AS72" s="1000"/>
      <c r="AT72" s="1000"/>
      <c r="AU72" s="1000" t="s">
        <v>534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SUM(AF68:AJ72)</f>
        <v>26381</v>
      </c>
      <c r="AG88" s="988"/>
      <c r="AH88" s="988"/>
      <c r="AI88" s="988"/>
      <c r="AJ88" s="988"/>
      <c r="AK88" s="992"/>
      <c r="AL88" s="992"/>
      <c r="AM88" s="992"/>
      <c r="AN88" s="992"/>
      <c r="AO88" s="992"/>
      <c r="AP88" s="988">
        <f>SUM(AP68)</f>
        <v>5331</v>
      </c>
      <c r="AQ88" s="988"/>
      <c r="AR88" s="988"/>
      <c r="AS88" s="988"/>
      <c r="AT88" s="988"/>
      <c r="AU88" s="988">
        <f>SUM(AU68)</f>
        <v>4128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SUM(CR7:CV11)</f>
        <v>4</v>
      </c>
      <c r="CS102" s="980"/>
      <c r="CT102" s="980"/>
      <c r="CU102" s="980"/>
      <c r="CV102" s="981"/>
      <c r="CW102" s="979">
        <f t="shared" ref="CW102" si="2">SUM(CW7:DA11)</f>
        <v>15</v>
      </c>
      <c r="CX102" s="980"/>
      <c r="CY102" s="980"/>
      <c r="CZ102" s="980"/>
      <c r="DA102" s="981"/>
      <c r="DB102" s="979" t="s">
        <v>550</v>
      </c>
      <c r="DC102" s="980"/>
      <c r="DD102" s="980"/>
      <c r="DE102" s="980"/>
      <c r="DF102" s="981"/>
      <c r="DG102" s="979">
        <f t="shared" ref="DG102" si="3">SUM(DG7:DK11)</f>
        <v>643</v>
      </c>
      <c r="DH102" s="980"/>
      <c r="DI102" s="980"/>
      <c r="DJ102" s="980"/>
      <c r="DK102" s="981"/>
      <c r="DL102" s="979" t="s">
        <v>551</v>
      </c>
      <c r="DM102" s="980"/>
      <c r="DN102" s="980"/>
      <c r="DO102" s="980"/>
      <c r="DP102" s="981"/>
      <c r="DQ102" s="979">
        <f t="shared" ref="DQ102" si="4">SUM(DQ7:DU11)</f>
        <v>29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808197</v>
      </c>
      <c r="AB110" s="916"/>
      <c r="AC110" s="916"/>
      <c r="AD110" s="916"/>
      <c r="AE110" s="917"/>
      <c r="AF110" s="918">
        <v>743698</v>
      </c>
      <c r="AG110" s="916"/>
      <c r="AH110" s="916"/>
      <c r="AI110" s="916"/>
      <c r="AJ110" s="917"/>
      <c r="AK110" s="918">
        <v>716707</v>
      </c>
      <c r="AL110" s="916"/>
      <c r="AM110" s="916"/>
      <c r="AN110" s="916"/>
      <c r="AO110" s="917"/>
      <c r="AP110" s="919">
        <v>14.6</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7948563</v>
      </c>
      <c r="BR110" s="863"/>
      <c r="BS110" s="863"/>
      <c r="BT110" s="863"/>
      <c r="BU110" s="863"/>
      <c r="BV110" s="863">
        <v>8254496</v>
      </c>
      <c r="BW110" s="863"/>
      <c r="BX110" s="863"/>
      <c r="BY110" s="863"/>
      <c r="BZ110" s="863"/>
      <c r="CA110" s="863">
        <v>8269089</v>
      </c>
      <c r="CB110" s="863"/>
      <c r="CC110" s="863"/>
      <c r="CD110" s="863"/>
      <c r="CE110" s="863"/>
      <c r="CF110" s="887">
        <v>168.5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660658</v>
      </c>
      <c r="BR111" s="835"/>
      <c r="BS111" s="835"/>
      <c r="BT111" s="835"/>
      <c r="BU111" s="835"/>
      <c r="BV111" s="835">
        <v>632520</v>
      </c>
      <c r="BW111" s="835"/>
      <c r="BX111" s="835"/>
      <c r="BY111" s="835"/>
      <c r="BZ111" s="835"/>
      <c r="CA111" s="835">
        <v>749396</v>
      </c>
      <c r="CB111" s="835"/>
      <c r="CC111" s="835"/>
      <c r="CD111" s="835"/>
      <c r="CE111" s="835"/>
      <c r="CF111" s="896">
        <v>15.3</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1325550</v>
      </c>
      <c r="BR112" s="835"/>
      <c r="BS112" s="835"/>
      <c r="BT112" s="835"/>
      <c r="BU112" s="835"/>
      <c r="BV112" s="835">
        <v>1382343</v>
      </c>
      <c r="BW112" s="835"/>
      <c r="BX112" s="835"/>
      <c r="BY112" s="835"/>
      <c r="BZ112" s="835"/>
      <c r="CA112" s="835">
        <v>1491489</v>
      </c>
      <c r="CB112" s="835"/>
      <c r="CC112" s="835"/>
      <c r="CD112" s="835"/>
      <c r="CE112" s="835"/>
      <c r="CF112" s="896">
        <v>30.4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133274</v>
      </c>
      <c r="AB113" s="944"/>
      <c r="AC113" s="944"/>
      <c r="AD113" s="944"/>
      <c r="AE113" s="945"/>
      <c r="AF113" s="946">
        <v>144311</v>
      </c>
      <c r="AG113" s="944"/>
      <c r="AH113" s="944"/>
      <c r="AI113" s="944"/>
      <c r="AJ113" s="945"/>
      <c r="AK113" s="946">
        <v>152323</v>
      </c>
      <c r="AL113" s="944"/>
      <c r="AM113" s="944"/>
      <c r="AN113" s="944"/>
      <c r="AO113" s="945"/>
      <c r="AP113" s="947">
        <v>3.1</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2834584</v>
      </c>
      <c r="BR113" s="835"/>
      <c r="BS113" s="835"/>
      <c r="BT113" s="835"/>
      <c r="BU113" s="835"/>
      <c r="BV113" s="835">
        <v>3121076</v>
      </c>
      <c r="BW113" s="835"/>
      <c r="BX113" s="835"/>
      <c r="BY113" s="835"/>
      <c r="BZ113" s="835"/>
      <c r="CA113" s="835">
        <v>4127951</v>
      </c>
      <c r="CB113" s="835"/>
      <c r="CC113" s="835"/>
      <c r="CD113" s="835"/>
      <c r="CE113" s="835"/>
      <c r="CF113" s="896">
        <v>84.1</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18186</v>
      </c>
      <c r="AB114" s="798"/>
      <c r="AC114" s="798"/>
      <c r="AD114" s="798"/>
      <c r="AE114" s="799"/>
      <c r="AF114" s="800">
        <v>19990</v>
      </c>
      <c r="AG114" s="798"/>
      <c r="AH114" s="798"/>
      <c r="AI114" s="798"/>
      <c r="AJ114" s="799"/>
      <c r="AK114" s="800">
        <v>26890</v>
      </c>
      <c r="AL114" s="798"/>
      <c r="AM114" s="798"/>
      <c r="AN114" s="798"/>
      <c r="AO114" s="799"/>
      <c r="AP114" s="845">
        <v>0.5</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2722496</v>
      </c>
      <c r="BR114" s="835"/>
      <c r="BS114" s="835"/>
      <c r="BT114" s="835"/>
      <c r="BU114" s="835"/>
      <c r="BV114" s="835">
        <v>2610594</v>
      </c>
      <c r="BW114" s="835"/>
      <c r="BX114" s="835"/>
      <c r="BY114" s="835"/>
      <c r="BZ114" s="835"/>
      <c r="CA114" s="835">
        <v>2601748</v>
      </c>
      <c r="CB114" s="835"/>
      <c r="CC114" s="835"/>
      <c r="CD114" s="835"/>
      <c r="CE114" s="835"/>
      <c r="CF114" s="896">
        <v>53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21813</v>
      </c>
      <c r="AB115" s="944"/>
      <c r="AC115" s="944"/>
      <c r="AD115" s="944"/>
      <c r="AE115" s="945"/>
      <c r="AF115" s="946">
        <v>28138</v>
      </c>
      <c r="AG115" s="944"/>
      <c r="AH115" s="944"/>
      <c r="AI115" s="944"/>
      <c r="AJ115" s="945"/>
      <c r="AK115" s="946">
        <v>18124</v>
      </c>
      <c r="AL115" s="944"/>
      <c r="AM115" s="944"/>
      <c r="AN115" s="944"/>
      <c r="AO115" s="945"/>
      <c r="AP115" s="947">
        <v>0.4</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79780</v>
      </c>
      <c r="BR115" s="835"/>
      <c r="BS115" s="835"/>
      <c r="BT115" s="835"/>
      <c r="BU115" s="835"/>
      <c r="BV115" s="835">
        <v>53663</v>
      </c>
      <c r="BW115" s="835"/>
      <c r="BX115" s="835"/>
      <c r="BY115" s="835"/>
      <c r="BZ115" s="835"/>
      <c r="CA115" s="835">
        <v>29019</v>
      </c>
      <c r="CB115" s="835"/>
      <c r="CC115" s="835"/>
      <c r="CD115" s="835"/>
      <c r="CE115" s="835"/>
      <c r="CF115" s="896">
        <v>0.6</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660658</v>
      </c>
      <c r="DH115" s="798"/>
      <c r="DI115" s="798"/>
      <c r="DJ115" s="798"/>
      <c r="DK115" s="799"/>
      <c r="DL115" s="800">
        <v>632520</v>
      </c>
      <c r="DM115" s="798"/>
      <c r="DN115" s="798"/>
      <c r="DO115" s="798"/>
      <c r="DP115" s="799"/>
      <c r="DQ115" s="800">
        <v>614396</v>
      </c>
      <c r="DR115" s="798"/>
      <c r="DS115" s="798"/>
      <c r="DT115" s="798"/>
      <c r="DU115" s="799"/>
      <c r="DV115" s="845">
        <v>12.5</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634</v>
      </c>
      <c r="AB116" s="798"/>
      <c r="AC116" s="798"/>
      <c r="AD116" s="798"/>
      <c r="AE116" s="799"/>
      <c r="AF116" s="800">
        <v>258</v>
      </c>
      <c r="AG116" s="798"/>
      <c r="AH116" s="798"/>
      <c r="AI116" s="798"/>
      <c r="AJ116" s="799"/>
      <c r="AK116" s="800">
        <v>114</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982104</v>
      </c>
      <c r="AB117" s="930"/>
      <c r="AC117" s="930"/>
      <c r="AD117" s="930"/>
      <c r="AE117" s="931"/>
      <c r="AF117" s="932">
        <v>936395</v>
      </c>
      <c r="AG117" s="930"/>
      <c r="AH117" s="930"/>
      <c r="AI117" s="930"/>
      <c r="AJ117" s="931"/>
      <c r="AK117" s="932">
        <v>914158</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v>901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15572532</v>
      </c>
      <c r="BR119" s="866"/>
      <c r="BS119" s="866"/>
      <c r="BT119" s="866"/>
      <c r="BU119" s="866"/>
      <c r="BV119" s="866">
        <v>16054692</v>
      </c>
      <c r="BW119" s="866"/>
      <c r="BX119" s="866"/>
      <c r="BY119" s="866"/>
      <c r="BZ119" s="866"/>
      <c r="CA119" s="866">
        <v>17268692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v>135000</v>
      </c>
      <c r="DR119" s="781"/>
      <c r="DS119" s="781"/>
      <c r="DT119" s="781"/>
      <c r="DU119" s="782"/>
      <c r="DV119" s="869">
        <v>2.8</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786336</v>
      </c>
      <c r="BR120" s="863"/>
      <c r="BS120" s="863"/>
      <c r="BT120" s="863"/>
      <c r="BU120" s="863"/>
      <c r="BV120" s="863">
        <v>1255810</v>
      </c>
      <c r="BW120" s="863"/>
      <c r="BX120" s="863"/>
      <c r="BY120" s="863"/>
      <c r="BZ120" s="863"/>
      <c r="CA120" s="863">
        <v>1912878</v>
      </c>
      <c r="CB120" s="863"/>
      <c r="CC120" s="863"/>
      <c r="CD120" s="863"/>
      <c r="CE120" s="863"/>
      <c r="CF120" s="887">
        <v>39</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1316550</v>
      </c>
      <c r="DH120" s="863"/>
      <c r="DI120" s="863"/>
      <c r="DJ120" s="863"/>
      <c r="DK120" s="863"/>
      <c r="DL120" s="863">
        <v>1382343</v>
      </c>
      <c r="DM120" s="863"/>
      <c r="DN120" s="863"/>
      <c r="DO120" s="863"/>
      <c r="DP120" s="863"/>
      <c r="DQ120" s="863">
        <v>1491489</v>
      </c>
      <c r="DR120" s="863"/>
      <c r="DS120" s="863"/>
      <c r="DT120" s="863"/>
      <c r="DU120" s="863"/>
      <c r="DV120" s="864">
        <v>30.4</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3701050</v>
      </c>
      <c r="BR121" s="835"/>
      <c r="BS121" s="835"/>
      <c r="BT121" s="835"/>
      <c r="BU121" s="835"/>
      <c r="BV121" s="835">
        <v>4431793</v>
      </c>
      <c r="BW121" s="835"/>
      <c r="BX121" s="835"/>
      <c r="BY121" s="835"/>
      <c r="BZ121" s="835"/>
      <c r="CA121" s="835">
        <v>5599310</v>
      </c>
      <c r="CB121" s="835"/>
      <c r="CC121" s="835"/>
      <c r="CD121" s="835"/>
      <c r="CE121" s="835"/>
      <c r="CF121" s="896">
        <v>114.1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8085752</v>
      </c>
      <c r="BR122" s="866"/>
      <c r="BS122" s="866"/>
      <c r="BT122" s="866"/>
      <c r="BU122" s="866"/>
      <c r="BV122" s="866">
        <v>8522100</v>
      </c>
      <c r="BW122" s="866"/>
      <c r="BX122" s="866"/>
      <c r="BY122" s="866"/>
      <c r="BZ122" s="866"/>
      <c r="CA122" s="866">
        <v>8746669</v>
      </c>
      <c r="CB122" s="866"/>
      <c r="CC122" s="866"/>
      <c r="CD122" s="866"/>
      <c r="CE122" s="866"/>
      <c r="CF122" s="867">
        <v>178.2</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440</v>
      </c>
      <c r="BP123" s="899"/>
      <c r="BQ123" s="853">
        <v>12573138</v>
      </c>
      <c r="BR123" s="854"/>
      <c r="BS123" s="854"/>
      <c r="BT123" s="854"/>
      <c r="BU123" s="854"/>
      <c r="BV123" s="854">
        <v>14209703</v>
      </c>
      <c r="BW123" s="854"/>
      <c r="BX123" s="854"/>
      <c r="BY123" s="854"/>
      <c r="BZ123" s="854"/>
      <c r="CA123" s="854">
        <v>16258857</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62.4</v>
      </c>
      <c r="BR124" s="852"/>
      <c r="BS124" s="852"/>
      <c r="BT124" s="852"/>
      <c r="BU124" s="852"/>
      <c r="BV124" s="852">
        <v>37.1</v>
      </c>
      <c r="BW124" s="852"/>
      <c r="BX124" s="852"/>
      <c r="BY124" s="852"/>
      <c r="BZ124" s="852"/>
      <c r="CA124" s="852">
        <v>20.5</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9000</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21813</v>
      </c>
      <c r="AB126" s="798"/>
      <c r="AC126" s="798"/>
      <c r="AD126" s="798"/>
      <c r="AE126" s="799"/>
      <c r="AF126" s="800">
        <v>28138</v>
      </c>
      <c r="AG126" s="798"/>
      <c r="AH126" s="798"/>
      <c r="AI126" s="798"/>
      <c r="AJ126" s="799"/>
      <c r="AK126" s="800">
        <v>18124</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v>79780</v>
      </c>
      <c r="DH126" s="835"/>
      <c r="DI126" s="835"/>
      <c r="DJ126" s="835"/>
      <c r="DK126" s="835"/>
      <c r="DL126" s="835">
        <v>53663</v>
      </c>
      <c r="DM126" s="835"/>
      <c r="DN126" s="835"/>
      <c r="DO126" s="835"/>
      <c r="DP126" s="835"/>
      <c r="DQ126" s="835">
        <v>29019</v>
      </c>
      <c r="DR126" s="835"/>
      <c r="DS126" s="835"/>
      <c r="DT126" s="835"/>
      <c r="DU126" s="835"/>
      <c r="DV126" s="812">
        <v>0.6</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288235</v>
      </c>
      <c r="AB128" s="819"/>
      <c r="AC128" s="819"/>
      <c r="AD128" s="819"/>
      <c r="AE128" s="820"/>
      <c r="AF128" s="821">
        <v>298081</v>
      </c>
      <c r="AG128" s="819"/>
      <c r="AH128" s="819"/>
      <c r="AI128" s="819"/>
      <c r="AJ128" s="820"/>
      <c r="AK128" s="821">
        <v>257032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14.68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5455851</v>
      </c>
      <c r="AB129" s="798"/>
      <c r="AC129" s="798"/>
      <c r="AD129" s="798"/>
      <c r="AE129" s="799"/>
      <c r="AF129" s="800">
        <v>5583554</v>
      </c>
      <c r="AG129" s="798"/>
      <c r="AH129" s="798"/>
      <c r="AI129" s="798"/>
      <c r="AJ129" s="799"/>
      <c r="AK129" s="800">
        <v>5524290</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19.68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652698</v>
      </c>
      <c r="AB130" s="798"/>
      <c r="AC130" s="798"/>
      <c r="AD130" s="798"/>
      <c r="AE130" s="799"/>
      <c r="AF130" s="800">
        <v>616385</v>
      </c>
      <c r="AG130" s="798"/>
      <c r="AH130" s="798"/>
      <c r="AI130" s="798"/>
      <c r="AJ130" s="799"/>
      <c r="AK130" s="800">
        <v>615796</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4803153</v>
      </c>
      <c r="AB131" s="781"/>
      <c r="AC131" s="781"/>
      <c r="AD131" s="781"/>
      <c r="AE131" s="782"/>
      <c r="AF131" s="783">
        <v>4967169</v>
      </c>
      <c r="AG131" s="781"/>
      <c r="AH131" s="781"/>
      <c r="AI131" s="781"/>
      <c r="AJ131" s="782"/>
      <c r="AK131" s="783">
        <v>4908494</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20.5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0.85716611600000003</v>
      </c>
      <c r="AB132" s="761"/>
      <c r="AC132" s="761"/>
      <c r="AD132" s="761"/>
      <c r="AE132" s="762"/>
      <c r="AF132" s="763">
        <v>0.44147883799999998</v>
      </c>
      <c r="AG132" s="761"/>
      <c r="AH132" s="761"/>
      <c r="AI132" s="761"/>
      <c r="AJ132" s="762"/>
      <c r="AK132" s="763">
        <v>0.84200978999999998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3.1</v>
      </c>
      <c r="AB133" s="740"/>
      <c r="AC133" s="740"/>
      <c r="AD133" s="740"/>
      <c r="AE133" s="741"/>
      <c r="AF133" s="739">
        <v>1.6</v>
      </c>
      <c r="AG133" s="740"/>
      <c r="AH133" s="740"/>
      <c r="AI133" s="740"/>
      <c r="AJ133" s="741"/>
      <c r="AK133" s="739">
        <v>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1" t="s">
        <v>468</v>
      </c>
      <c r="L7" s="256"/>
      <c r="M7" s="257" t="s">
        <v>469</v>
      </c>
      <c r="N7" s="258"/>
    </row>
    <row r="8" spans="1:16" x14ac:dyDescent="0.15">
      <c r="A8" s="250"/>
      <c r="B8" s="246"/>
      <c r="C8" s="246"/>
      <c r="D8" s="246"/>
      <c r="E8" s="246"/>
      <c r="F8" s="246"/>
      <c r="G8" s="259"/>
      <c r="H8" s="260"/>
      <c r="I8" s="260"/>
      <c r="J8" s="261"/>
      <c r="K8" s="1152"/>
      <c r="L8" s="262" t="s">
        <v>470</v>
      </c>
      <c r="M8" s="263" t="s">
        <v>471</v>
      </c>
      <c r="N8" s="264" t="s">
        <v>472</v>
      </c>
    </row>
    <row r="9" spans="1:16" x14ac:dyDescent="0.15">
      <c r="A9" s="250"/>
      <c r="B9" s="246"/>
      <c r="C9" s="246"/>
      <c r="D9" s="246"/>
      <c r="E9" s="246"/>
      <c r="F9" s="246"/>
      <c r="G9" s="1165" t="s">
        <v>473</v>
      </c>
      <c r="H9" s="1166"/>
      <c r="I9" s="1166"/>
      <c r="J9" s="1167"/>
      <c r="K9" s="265">
        <v>2240744</v>
      </c>
      <c r="L9" s="266">
        <v>87246</v>
      </c>
      <c r="M9" s="267">
        <v>55845</v>
      </c>
      <c r="N9" s="268">
        <v>56.2</v>
      </c>
    </row>
    <row r="10" spans="1:16" x14ac:dyDescent="0.15">
      <c r="A10" s="250"/>
      <c r="B10" s="246"/>
      <c r="C10" s="246"/>
      <c r="D10" s="246"/>
      <c r="E10" s="246"/>
      <c r="F10" s="246"/>
      <c r="G10" s="1165" t="s">
        <v>474</v>
      </c>
      <c r="H10" s="1166"/>
      <c r="I10" s="1166"/>
      <c r="J10" s="1167"/>
      <c r="K10" s="269">
        <v>172673</v>
      </c>
      <c r="L10" s="270">
        <v>6723</v>
      </c>
      <c r="M10" s="271">
        <v>5607</v>
      </c>
      <c r="N10" s="272">
        <v>19.899999999999999</v>
      </c>
    </row>
    <row r="11" spans="1:16" ht="13.5" customHeight="1" x14ac:dyDescent="0.15">
      <c r="A11" s="250"/>
      <c r="B11" s="246"/>
      <c r="C11" s="246"/>
      <c r="D11" s="246"/>
      <c r="E11" s="246"/>
      <c r="F11" s="246"/>
      <c r="G11" s="1165" t="s">
        <v>475</v>
      </c>
      <c r="H11" s="1166"/>
      <c r="I11" s="1166"/>
      <c r="J11" s="1167"/>
      <c r="K11" s="269">
        <v>16519</v>
      </c>
      <c r="L11" s="270">
        <v>643</v>
      </c>
      <c r="M11" s="271">
        <v>8384</v>
      </c>
      <c r="N11" s="272">
        <v>-92.3</v>
      </c>
    </row>
    <row r="12" spans="1:16" ht="13.5" customHeight="1" x14ac:dyDescent="0.15">
      <c r="A12" s="250"/>
      <c r="B12" s="246"/>
      <c r="C12" s="246"/>
      <c r="D12" s="246"/>
      <c r="E12" s="246"/>
      <c r="F12" s="246"/>
      <c r="G12" s="1165" t="s">
        <v>476</v>
      </c>
      <c r="H12" s="1166"/>
      <c r="I12" s="1166"/>
      <c r="J12" s="1167"/>
      <c r="K12" s="269" t="s">
        <v>477</v>
      </c>
      <c r="L12" s="270" t="s">
        <v>477</v>
      </c>
      <c r="M12" s="271">
        <v>147</v>
      </c>
      <c r="N12" s="272" t="s">
        <v>477</v>
      </c>
    </row>
    <row r="13" spans="1:16" ht="13.5" customHeight="1" x14ac:dyDescent="0.15">
      <c r="A13" s="250"/>
      <c r="B13" s="246"/>
      <c r="C13" s="246"/>
      <c r="D13" s="246"/>
      <c r="E13" s="246"/>
      <c r="F13" s="246"/>
      <c r="G13" s="1165" t="s">
        <v>478</v>
      </c>
      <c r="H13" s="1166"/>
      <c r="I13" s="1166"/>
      <c r="J13" s="1167"/>
      <c r="K13" s="269" t="s">
        <v>477</v>
      </c>
      <c r="L13" s="270" t="s">
        <v>477</v>
      </c>
      <c r="M13" s="271">
        <v>6</v>
      </c>
      <c r="N13" s="272" t="s">
        <v>477</v>
      </c>
    </row>
    <row r="14" spans="1:16" ht="13.5" customHeight="1" x14ac:dyDescent="0.15">
      <c r="A14" s="250"/>
      <c r="B14" s="246"/>
      <c r="C14" s="246"/>
      <c r="D14" s="246"/>
      <c r="E14" s="246"/>
      <c r="F14" s="246"/>
      <c r="G14" s="1165" t="s">
        <v>479</v>
      </c>
      <c r="H14" s="1166"/>
      <c r="I14" s="1166"/>
      <c r="J14" s="1167"/>
      <c r="K14" s="269">
        <v>104877</v>
      </c>
      <c r="L14" s="270">
        <v>4084</v>
      </c>
      <c r="M14" s="271">
        <v>2653</v>
      </c>
      <c r="N14" s="272">
        <v>53.9</v>
      </c>
    </row>
    <row r="15" spans="1:16" ht="13.5" customHeight="1" x14ac:dyDescent="0.15">
      <c r="A15" s="250"/>
      <c r="B15" s="246"/>
      <c r="C15" s="246"/>
      <c r="D15" s="246"/>
      <c r="E15" s="246"/>
      <c r="F15" s="246"/>
      <c r="G15" s="1165" t="s">
        <v>480</v>
      </c>
      <c r="H15" s="1166"/>
      <c r="I15" s="1166"/>
      <c r="J15" s="1167"/>
      <c r="K15" s="269">
        <v>11547</v>
      </c>
      <c r="L15" s="270">
        <v>450</v>
      </c>
      <c r="M15" s="271">
        <v>1240</v>
      </c>
      <c r="N15" s="272">
        <v>-63.7</v>
      </c>
    </row>
    <row r="16" spans="1:16" x14ac:dyDescent="0.15">
      <c r="A16" s="250"/>
      <c r="B16" s="246"/>
      <c r="C16" s="246"/>
      <c r="D16" s="246"/>
      <c r="E16" s="246"/>
      <c r="F16" s="246"/>
      <c r="G16" s="1168" t="s">
        <v>481</v>
      </c>
      <c r="H16" s="1169"/>
      <c r="I16" s="1169"/>
      <c r="J16" s="1170"/>
      <c r="K16" s="270">
        <v>-221104</v>
      </c>
      <c r="L16" s="270">
        <v>-8609</v>
      </c>
      <c r="M16" s="271">
        <v>-5294</v>
      </c>
      <c r="N16" s="272">
        <v>62.6</v>
      </c>
    </row>
    <row r="17" spans="1:16" x14ac:dyDescent="0.15">
      <c r="A17" s="250"/>
      <c r="B17" s="246"/>
      <c r="C17" s="246"/>
      <c r="D17" s="246"/>
      <c r="E17" s="246"/>
      <c r="F17" s="246"/>
      <c r="G17" s="1168" t="s">
        <v>169</v>
      </c>
      <c r="H17" s="1169"/>
      <c r="I17" s="1169"/>
      <c r="J17" s="1170"/>
      <c r="K17" s="270">
        <v>2325256</v>
      </c>
      <c r="L17" s="270">
        <v>90537</v>
      </c>
      <c r="M17" s="271">
        <v>68586</v>
      </c>
      <c r="N17" s="272">
        <v>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2" t="s">
        <v>486</v>
      </c>
      <c r="H21" s="1163"/>
      <c r="I21" s="1163"/>
      <c r="J21" s="1164"/>
      <c r="K21" s="282">
        <v>11.37</v>
      </c>
      <c r="L21" s="283">
        <v>6.42</v>
      </c>
      <c r="M21" s="284">
        <v>4.95</v>
      </c>
      <c r="N21" s="251"/>
      <c r="O21" s="285"/>
      <c r="P21" s="281"/>
    </row>
    <row r="22" spans="1:16" s="286" customFormat="1" x14ac:dyDescent="0.15">
      <c r="A22" s="281"/>
      <c r="B22" s="251"/>
      <c r="C22" s="251"/>
      <c r="D22" s="251"/>
      <c r="E22" s="251"/>
      <c r="F22" s="251"/>
      <c r="G22" s="1162" t="s">
        <v>487</v>
      </c>
      <c r="H22" s="1163"/>
      <c r="I22" s="1163"/>
      <c r="J22" s="1164"/>
      <c r="K22" s="287">
        <v>98</v>
      </c>
      <c r="L22" s="288">
        <v>97.3</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1" t="s">
        <v>468</v>
      </c>
      <c r="L30" s="256"/>
      <c r="M30" s="257" t="s">
        <v>469</v>
      </c>
      <c r="N30" s="258"/>
    </row>
    <row r="31" spans="1:16" x14ac:dyDescent="0.15">
      <c r="A31" s="250"/>
      <c r="B31" s="246"/>
      <c r="C31" s="246"/>
      <c r="D31" s="246"/>
      <c r="E31" s="246"/>
      <c r="F31" s="246"/>
      <c r="G31" s="259"/>
      <c r="H31" s="260"/>
      <c r="I31" s="260"/>
      <c r="J31" s="261"/>
      <c r="K31" s="1152"/>
      <c r="L31" s="262" t="s">
        <v>470</v>
      </c>
      <c r="M31" s="263" t="s">
        <v>471</v>
      </c>
      <c r="N31" s="264" t="s">
        <v>472</v>
      </c>
    </row>
    <row r="32" spans="1:16" ht="27" customHeight="1" x14ac:dyDescent="0.15">
      <c r="A32" s="250"/>
      <c r="B32" s="246"/>
      <c r="C32" s="246"/>
      <c r="D32" s="246"/>
      <c r="E32" s="246"/>
      <c r="F32" s="246"/>
      <c r="G32" s="1153" t="s">
        <v>491</v>
      </c>
      <c r="H32" s="1154"/>
      <c r="I32" s="1154"/>
      <c r="J32" s="1155"/>
      <c r="K32" s="296">
        <v>716707</v>
      </c>
      <c r="L32" s="296">
        <v>27906</v>
      </c>
      <c r="M32" s="297">
        <v>31128</v>
      </c>
      <c r="N32" s="298">
        <v>-10.4</v>
      </c>
    </row>
    <row r="33" spans="1:16" ht="13.5" customHeight="1" x14ac:dyDescent="0.15">
      <c r="A33" s="250"/>
      <c r="B33" s="246"/>
      <c r="C33" s="246"/>
      <c r="D33" s="246"/>
      <c r="E33" s="246"/>
      <c r="F33" s="246"/>
      <c r="G33" s="1153" t="s">
        <v>492</v>
      </c>
      <c r="H33" s="1154"/>
      <c r="I33" s="1154"/>
      <c r="J33" s="1155"/>
      <c r="K33" s="296" t="s">
        <v>477</v>
      </c>
      <c r="L33" s="296" t="s">
        <v>477</v>
      </c>
      <c r="M33" s="297" t="s">
        <v>477</v>
      </c>
      <c r="N33" s="298" t="s">
        <v>477</v>
      </c>
    </row>
    <row r="34" spans="1:16" ht="27" customHeight="1" x14ac:dyDescent="0.15">
      <c r="A34" s="250"/>
      <c r="B34" s="246"/>
      <c r="C34" s="246"/>
      <c r="D34" s="246"/>
      <c r="E34" s="246"/>
      <c r="F34" s="246"/>
      <c r="G34" s="1153" t="s">
        <v>493</v>
      </c>
      <c r="H34" s="1154"/>
      <c r="I34" s="1154"/>
      <c r="J34" s="1155"/>
      <c r="K34" s="296" t="s">
        <v>477</v>
      </c>
      <c r="L34" s="296" t="s">
        <v>477</v>
      </c>
      <c r="M34" s="297" t="s">
        <v>477</v>
      </c>
      <c r="N34" s="298" t="s">
        <v>477</v>
      </c>
    </row>
    <row r="35" spans="1:16" ht="27" customHeight="1" x14ac:dyDescent="0.15">
      <c r="A35" s="250"/>
      <c r="B35" s="246"/>
      <c r="C35" s="246"/>
      <c r="D35" s="246"/>
      <c r="E35" s="246"/>
      <c r="F35" s="246"/>
      <c r="G35" s="1153" t="s">
        <v>494</v>
      </c>
      <c r="H35" s="1154"/>
      <c r="I35" s="1154"/>
      <c r="J35" s="1155"/>
      <c r="K35" s="296">
        <v>152323</v>
      </c>
      <c r="L35" s="296">
        <v>5931</v>
      </c>
      <c r="M35" s="297">
        <v>9784</v>
      </c>
      <c r="N35" s="298">
        <v>-39.4</v>
      </c>
    </row>
    <row r="36" spans="1:16" ht="27" customHeight="1" x14ac:dyDescent="0.15">
      <c r="A36" s="250"/>
      <c r="B36" s="246"/>
      <c r="C36" s="246"/>
      <c r="D36" s="246"/>
      <c r="E36" s="246"/>
      <c r="F36" s="246"/>
      <c r="G36" s="1153" t="s">
        <v>495</v>
      </c>
      <c r="H36" s="1154"/>
      <c r="I36" s="1154"/>
      <c r="J36" s="1155"/>
      <c r="K36" s="296">
        <v>26890</v>
      </c>
      <c r="L36" s="296">
        <v>1047</v>
      </c>
      <c r="M36" s="297">
        <v>2611</v>
      </c>
      <c r="N36" s="298">
        <v>-59.9</v>
      </c>
    </row>
    <row r="37" spans="1:16" ht="13.5" customHeight="1" x14ac:dyDescent="0.15">
      <c r="A37" s="250"/>
      <c r="B37" s="246"/>
      <c r="C37" s="246"/>
      <c r="D37" s="246"/>
      <c r="E37" s="246"/>
      <c r="F37" s="246"/>
      <c r="G37" s="1153" t="s">
        <v>496</v>
      </c>
      <c r="H37" s="1154"/>
      <c r="I37" s="1154"/>
      <c r="J37" s="1155"/>
      <c r="K37" s="296">
        <v>18124</v>
      </c>
      <c r="L37" s="296">
        <v>706</v>
      </c>
      <c r="M37" s="297">
        <v>1177</v>
      </c>
      <c r="N37" s="298">
        <v>-40</v>
      </c>
    </row>
    <row r="38" spans="1:16" ht="27" customHeight="1" x14ac:dyDescent="0.15">
      <c r="A38" s="250"/>
      <c r="B38" s="246"/>
      <c r="C38" s="246"/>
      <c r="D38" s="246"/>
      <c r="E38" s="246"/>
      <c r="F38" s="246"/>
      <c r="G38" s="1156" t="s">
        <v>497</v>
      </c>
      <c r="H38" s="1157"/>
      <c r="I38" s="1157"/>
      <c r="J38" s="1158"/>
      <c r="K38" s="299">
        <v>114</v>
      </c>
      <c r="L38" s="299">
        <v>4</v>
      </c>
      <c r="M38" s="300">
        <v>1</v>
      </c>
      <c r="N38" s="301">
        <v>300</v>
      </c>
      <c r="O38" s="295"/>
    </row>
    <row r="39" spans="1:16" x14ac:dyDescent="0.15">
      <c r="A39" s="250"/>
      <c r="B39" s="246"/>
      <c r="C39" s="246"/>
      <c r="D39" s="246"/>
      <c r="E39" s="246"/>
      <c r="F39" s="246"/>
      <c r="G39" s="1156" t="s">
        <v>498</v>
      </c>
      <c r="H39" s="1157"/>
      <c r="I39" s="1157"/>
      <c r="J39" s="1158"/>
      <c r="K39" s="302">
        <v>-257032</v>
      </c>
      <c r="L39" s="302">
        <v>-10008</v>
      </c>
      <c r="M39" s="303">
        <v>-3247</v>
      </c>
      <c r="N39" s="304">
        <v>208.2</v>
      </c>
      <c r="O39" s="295"/>
    </row>
    <row r="40" spans="1:16" ht="27" customHeight="1" x14ac:dyDescent="0.15">
      <c r="A40" s="250"/>
      <c r="B40" s="246"/>
      <c r="C40" s="246"/>
      <c r="D40" s="246"/>
      <c r="E40" s="246"/>
      <c r="F40" s="246"/>
      <c r="G40" s="1153" t="s">
        <v>499</v>
      </c>
      <c r="H40" s="1154"/>
      <c r="I40" s="1154"/>
      <c r="J40" s="1155"/>
      <c r="K40" s="302">
        <v>-615796</v>
      </c>
      <c r="L40" s="302">
        <v>-23977</v>
      </c>
      <c r="M40" s="303">
        <v>-28558</v>
      </c>
      <c r="N40" s="304">
        <v>-16</v>
      </c>
      <c r="O40" s="295"/>
    </row>
    <row r="41" spans="1:16" x14ac:dyDescent="0.15">
      <c r="A41" s="250"/>
      <c r="B41" s="246"/>
      <c r="C41" s="246"/>
      <c r="D41" s="246"/>
      <c r="E41" s="246"/>
      <c r="F41" s="246"/>
      <c r="G41" s="1159" t="s">
        <v>280</v>
      </c>
      <c r="H41" s="1160"/>
      <c r="I41" s="1160"/>
      <c r="J41" s="1161"/>
      <c r="K41" s="296">
        <v>41330</v>
      </c>
      <c r="L41" s="302">
        <v>1609</v>
      </c>
      <c r="M41" s="303">
        <v>12895</v>
      </c>
      <c r="N41" s="304">
        <v>-87.5</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6" t="s">
        <v>468</v>
      </c>
      <c r="J49" s="1148" t="s">
        <v>503</v>
      </c>
      <c r="K49" s="1149"/>
      <c r="L49" s="1149"/>
      <c r="M49" s="1149"/>
      <c r="N49" s="1150"/>
    </row>
    <row r="50" spans="1:14" x14ac:dyDescent="0.15">
      <c r="A50" s="250"/>
      <c r="B50" s="246"/>
      <c r="C50" s="246"/>
      <c r="D50" s="246"/>
      <c r="E50" s="246"/>
      <c r="F50" s="246"/>
      <c r="G50" s="314"/>
      <c r="H50" s="315"/>
      <c r="I50" s="1147"/>
      <c r="J50" s="316" t="s">
        <v>504</v>
      </c>
      <c r="K50" s="317" t="s">
        <v>505</v>
      </c>
      <c r="L50" s="318" t="s">
        <v>506</v>
      </c>
      <c r="M50" s="319" t="s">
        <v>507</v>
      </c>
      <c r="N50" s="320" t="s">
        <v>508</v>
      </c>
    </row>
    <row r="51" spans="1:14" x14ac:dyDescent="0.15">
      <c r="A51" s="250"/>
      <c r="B51" s="246"/>
      <c r="C51" s="246"/>
      <c r="D51" s="246"/>
      <c r="E51" s="246"/>
      <c r="F51" s="246"/>
      <c r="G51" s="312" t="s">
        <v>509</v>
      </c>
      <c r="H51" s="313"/>
      <c r="I51" s="321">
        <v>1635690</v>
      </c>
      <c r="J51" s="322">
        <v>60779</v>
      </c>
      <c r="K51" s="323">
        <v>324.5</v>
      </c>
      <c r="L51" s="324">
        <v>46819</v>
      </c>
      <c r="M51" s="325">
        <v>9.3000000000000007</v>
      </c>
      <c r="N51" s="326">
        <v>315.2</v>
      </c>
    </row>
    <row r="52" spans="1:14" x14ac:dyDescent="0.15">
      <c r="A52" s="250"/>
      <c r="B52" s="246"/>
      <c r="C52" s="246"/>
      <c r="D52" s="246"/>
      <c r="E52" s="246"/>
      <c r="F52" s="246"/>
      <c r="G52" s="327"/>
      <c r="H52" s="328" t="s">
        <v>510</v>
      </c>
      <c r="I52" s="329">
        <v>1371808</v>
      </c>
      <c r="J52" s="330">
        <v>50974</v>
      </c>
      <c r="K52" s="331">
        <v>437.6</v>
      </c>
      <c r="L52" s="332">
        <v>24121</v>
      </c>
      <c r="M52" s="333">
        <v>9.5</v>
      </c>
      <c r="N52" s="334">
        <v>428.1</v>
      </c>
    </row>
    <row r="53" spans="1:14" x14ac:dyDescent="0.15">
      <c r="A53" s="250"/>
      <c r="B53" s="246"/>
      <c r="C53" s="246"/>
      <c r="D53" s="246"/>
      <c r="E53" s="246"/>
      <c r="F53" s="246"/>
      <c r="G53" s="312" t="s">
        <v>511</v>
      </c>
      <c r="H53" s="313"/>
      <c r="I53" s="321">
        <v>582408</v>
      </c>
      <c r="J53" s="322">
        <v>21758</v>
      </c>
      <c r="K53" s="323">
        <v>-64.2</v>
      </c>
      <c r="L53" s="324">
        <v>53270</v>
      </c>
      <c r="M53" s="325">
        <v>13.8</v>
      </c>
      <c r="N53" s="326">
        <v>-78</v>
      </c>
    </row>
    <row r="54" spans="1:14" x14ac:dyDescent="0.15">
      <c r="A54" s="250"/>
      <c r="B54" s="246"/>
      <c r="C54" s="246"/>
      <c r="D54" s="246"/>
      <c r="E54" s="246"/>
      <c r="F54" s="246"/>
      <c r="G54" s="327"/>
      <c r="H54" s="328" t="s">
        <v>510</v>
      </c>
      <c r="I54" s="329">
        <v>433910</v>
      </c>
      <c r="J54" s="330">
        <v>16211</v>
      </c>
      <c r="K54" s="331">
        <v>-68.2</v>
      </c>
      <c r="L54" s="332">
        <v>24316</v>
      </c>
      <c r="M54" s="333">
        <v>0.8</v>
      </c>
      <c r="N54" s="334">
        <v>-69</v>
      </c>
    </row>
    <row r="55" spans="1:14" x14ac:dyDescent="0.15">
      <c r="A55" s="250"/>
      <c r="B55" s="246"/>
      <c r="C55" s="246"/>
      <c r="D55" s="246"/>
      <c r="E55" s="246"/>
      <c r="F55" s="246"/>
      <c r="G55" s="312" t="s">
        <v>512</v>
      </c>
      <c r="H55" s="313"/>
      <c r="I55" s="321">
        <v>819181</v>
      </c>
      <c r="J55" s="322">
        <v>30980</v>
      </c>
      <c r="K55" s="323">
        <v>42.4</v>
      </c>
      <c r="L55" s="324">
        <v>53292</v>
      </c>
      <c r="M55" s="325">
        <v>0</v>
      </c>
      <c r="N55" s="326">
        <v>42.4</v>
      </c>
    </row>
    <row r="56" spans="1:14" x14ac:dyDescent="0.15">
      <c r="A56" s="250"/>
      <c r="B56" s="246"/>
      <c r="C56" s="246"/>
      <c r="D56" s="246"/>
      <c r="E56" s="246"/>
      <c r="F56" s="246"/>
      <c r="G56" s="327"/>
      <c r="H56" s="328" t="s">
        <v>510</v>
      </c>
      <c r="I56" s="329">
        <v>673836</v>
      </c>
      <c r="J56" s="330">
        <v>25484</v>
      </c>
      <c r="K56" s="331">
        <v>57.2</v>
      </c>
      <c r="L56" s="332">
        <v>28900</v>
      </c>
      <c r="M56" s="333">
        <v>18.899999999999999</v>
      </c>
      <c r="N56" s="334">
        <v>38.299999999999997</v>
      </c>
    </row>
    <row r="57" spans="1:14" x14ac:dyDescent="0.15">
      <c r="A57" s="250"/>
      <c r="B57" s="246"/>
      <c r="C57" s="246"/>
      <c r="D57" s="246"/>
      <c r="E57" s="246"/>
      <c r="F57" s="246"/>
      <c r="G57" s="312" t="s">
        <v>513</v>
      </c>
      <c r="H57" s="313"/>
      <c r="I57" s="321">
        <v>1045450</v>
      </c>
      <c r="J57" s="322">
        <v>40194</v>
      </c>
      <c r="K57" s="323">
        <v>29.7</v>
      </c>
      <c r="L57" s="324">
        <v>49919</v>
      </c>
      <c r="M57" s="325">
        <v>-6.3</v>
      </c>
      <c r="N57" s="326">
        <v>36</v>
      </c>
    </row>
    <row r="58" spans="1:14" x14ac:dyDescent="0.15">
      <c r="A58" s="250"/>
      <c r="B58" s="246"/>
      <c r="C58" s="246"/>
      <c r="D58" s="246"/>
      <c r="E58" s="246"/>
      <c r="F58" s="246"/>
      <c r="G58" s="327"/>
      <c r="H58" s="328" t="s">
        <v>510</v>
      </c>
      <c r="I58" s="329">
        <v>638007</v>
      </c>
      <c r="J58" s="330">
        <v>24529</v>
      </c>
      <c r="K58" s="331">
        <v>-3.7</v>
      </c>
      <c r="L58" s="332">
        <v>26398</v>
      </c>
      <c r="M58" s="333">
        <v>-8.6999999999999993</v>
      </c>
      <c r="N58" s="334">
        <v>5</v>
      </c>
    </row>
    <row r="59" spans="1:14" x14ac:dyDescent="0.15">
      <c r="A59" s="250"/>
      <c r="B59" s="246"/>
      <c r="C59" s="246"/>
      <c r="D59" s="246"/>
      <c r="E59" s="246"/>
      <c r="F59" s="246"/>
      <c r="G59" s="312" t="s">
        <v>514</v>
      </c>
      <c r="H59" s="313"/>
      <c r="I59" s="321">
        <v>790454</v>
      </c>
      <c r="J59" s="322">
        <v>30777</v>
      </c>
      <c r="K59" s="323">
        <v>-23.4</v>
      </c>
      <c r="L59" s="324">
        <v>47738</v>
      </c>
      <c r="M59" s="325">
        <v>-4.4000000000000004</v>
      </c>
      <c r="N59" s="326">
        <v>-19</v>
      </c>
    </row>
    <row r="60" spans="1:14" x14ac:dyDescent="0.15">
      <c r="A60" s="250"/>
      <c r="B60" s="246"/>
      <c r="C60" s="246"/>
      <c r="D60" s="246"/>
      <c r="E60" s="246"/>
      <c r="F60" s="246"/>
      <c r="G60" s="327"/>
      <c r="H60" s="328" t="s">
        <v>510</v>
      </c>
      <c r="I60" s="335">
        <v>546111</v>
      </c>
      <c r="J60" s="330">
        <v>21264</v>
      </c>
      <c r="K60" s="331">
        <v>-13.3</v>
      </c>
      <c r="L60" s="332">
        <v>24937</v>
      </c>
      <c r="M60" s="333">
        <v>-5.5</v>
      </c>
      <c r="N60" s="334">
        <v>-7.8</v>
      </c>
    </row>
    <row r="61" spans="1:14" x14ac:dyDescent="0.15">
      <c r="A61" s="250"/>
      <c r="B61" s="246"/>
      <c r="C61" s="246"/>
      <c r="D61" s="246"/>
      <c r="E61" s="246"/>
      <c r="F61" s="246"/>
      <c r="G61" s="312" t="s">
        <v>515</v>
      </c>
      <c r="H61" s="336"/>
      <c r="I61" s="337">
        <v>974637</v>
      </c>
      <c r="J61" s="338">
        <v>36898</v>
      </c>
      <c r="K61" s="339">
        <v>61.8</v>
      </c>
      <c r="L61" s="340">
        <v>50208</v>
      </c>
      <c r="M61" s="341">
        <v>2.5</v>
      </c>
      <c r="N61" s="326">
        <v>59.3</v>
      </c>
    </row>
    <row r="62" spans="1:14" x14ac:dyDescent="0.15">
      <c r="A62" s="250"/>
      <c r="B62" s="246"/>
      <c r="C62" s="246"/>
      <c r="D62" s="246"/>
      <c r="E62" s="246"/>
      <c r="F62" s="246"/>
      <c r="G62" s="327"/>
      <c r="H62" s="328" t="s">
        <v>510</v>
      </c>
      <c r="I62" s="329">
        <v>732734</v>
      </c>
      <c r="J62" s="330">
        <v>27692</v>
      </c>
      <c r="K62" s="331">
        <v>81.900000000000006</v>
      </c>
      <c r="L62" s="332">
        <v>25734</v>
      </c>
      <c r="M62" s="333">
        <v>3</v>
      </c>
      <c r="N62" s="334">
        <v>78.900000000000006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1" t="s">
        <v>3</v>
      </c>
      <c r="D47" s="1171"/>
      <c r="E47" s="1172"/>
      <c r="F47" s="11">
        <v>5.48</v>
      </c>
      <c r="G47" s="12">
        <v>9.11</v>
      </c>
      <c r="H47" s="12">
        <v>9.18</v>
      </c>
      <c r="I47" s="12">
        <v>13.45</v>
      </c>
      <c r="J47" s="13">
        <v>14.5</v>
      </c>
    </row>
    <row r="48" spans="2:10" ht="57.75" customHeight="1" x14ac:dyDescent="0.15">
      <c r="B48" s="14"/>
      <c r="C48" s="1173" t="s">
        <v>4</v>
      </c>
      <c r="D48" s="1173"/>
      <c r="E48" s="1174"/>
      <c r="F48" s="15">
        <v>4.78</v>
      </c>
      <c r="G48" s="16">
        <v>8.44</v>
      </c>
      <c r="H48" s="16">
        <v>6.81</v>
      </c>
      <c r="I48" s="16">
        <v>8.35</v>
      </c>
      <c r="J48" s="17">
        <v>7.65</v>
      </c>
    </row>
    <row r="49" spans="2:10" ht="57.75" customHeight="1" thickBot="1" x14ac:dyDescent="0.2">
      <c r="B49" s="18"/>
      <c r="C49" s="1175" t="s">
        <v>5</v>
      </c>
      <c r="D49" s="1175"/>
      <c r="E49" s="1176"/>
      <c r="F49" s="19">
        <v>1.84</v>
      </c>
      <c r="G49" s="20">
        <v>7.32</v>
      </c>
      <c r="H49" s="20" t="s">
        <v>522</v>
      </c>
      <c r="I49" s="20">
        <v>6.18</v>
      </c>
      <c r="J49" s="21">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2018-10-29T01:30:24Z</cp:lastPrinted>
  <dcterms:created xsi:type="dcterms:W3CDTF">2018-01-24T04:39:19Z</dcterms:created>
  <dcterms:modified xsi:type="dcterms:W3CDTF">2018-10-30T06:55:37Z</dcterms:modified>
  <cp:category/>
</cp:coreProperties>
</file>